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OJETOS\Projetos 2022\022 - LUCAS - SEMA PREDIO VERDE\07 - PLANILHA ORÇAMENTARIA\R08\"/>
    </mc:Choice>
  </mc:AlternateContent>
  <xr:revisionPtr revIDLastSave="0" documentId="13_ncr:1_{DF1029C8-DC2E-4308-BDF2-7F01A1BD721C}" xr6:coauthVersionLast="47" xr6:coauthVersionMax="47" xr10:uidLastSave="{00000000-0000-0000-0000-000000000000}"/>
  <bookViews>
    <workbookView xWindow="-28920" yWindow="-15" windowWidth="29040" windowHeight="1584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91029"/>
</workbook>
</file>

<file path=xl/calcChain.xml><?xml version="1.0" encoding="utf-8"?>
<calcChain xmlns="http://schemas.openxmlformats.org/spreadsheetml/2006/main">
  <c r="H375" i="1" l="1"/>
  <c r="I375" i="1" s="1"/>
  <c r="J375" i="1" s="1"/>
  <c r="I374" i="1"/>
  <c r="J374" i="1" s="1"/>
  <c r="H374" i="1"/>
  <c r="H373" i="1"/>
  <c r="I373" i="1" s="1"/>
  <c r="J373" i="1" s="1"/>
  <c r="H372" i="1"/>
  <c r="I372" i="1" s="1"/>
  <c r="J372" i="1" s="1"/>
  <c r="H371" i="1"/>
  <c r="I371" i="1" s="1"/>
  <c r="J371" i="1" s="1"/>
  <c r="H370" i="1"/>
  <c r="I370" i="1" s="1"/>
  <c r="J370" i="1" s="1"/>
  <c r="I369" i="1"/>
  <c r="J369" i="1" s="1"/>
  <c r="H369" i="1"/>
  <c r="H368" i="1"/>
  <c r="I368" i="1" s="1"/>
  <c r="J368" i="1" s="1"/>
  <c r="I367" i="1"/>
  <c r="J367" i="1" s="1"/>
  <c r="H367" i="1"/>
  <c r="J366" i="1"/>
  <c r="I366" i="1"/>
  <c r="H366" i="1"/>
  <c r="H365" i="1"/>
  <c r="I365" i="1" s="1"/>
  <c r="J365" i="1" s="1"/>
  <c r="I364" i="1"/>
  <c r="J364" i="1" s="1"/>
  <c r="H364" i="1"/>
  <c r="I363" i="1"/>
  <c r="J363" i="1" s="1"/>
  <c r="H363" i="1"/>
  <c r="I362" i="1"/>
  <c r="J362" i="1" s="1"/>
  <c r="H362" i="1"/>
  <c r="I361" i="1"/>
  <c r="J361" i="1" s="1"/>
  <c r="H361" i="1"/>
  <c r="J360" i="1"/>
  <c r="I360" i="1"/>
  <c r="H360" i="1"/>
  <c r="I359" i="1"/>
  <c r="J359" i="1" s="1"/>
  <c r="H359" i="1"/>
  <c r="J358" i="1"/>
  <c r="I358" i="1"/>
  <c r="H358" i="1"/>
  <c r="H357" i="1"/>
  <c r="I357" i="1" s="1"/>
  <c r="J357" i="1" s="1"/>
  <c r="I356" i="1"/>
  <c r="J356" i="1" s="1"/>
  <c r="H356" i="1"/>
  <c r="I355" i="1"/>
  <c r="J355" i="1" s="1"/>
  <c r="H355" i="1"/>
  <c r="I354" i="1"/>
  <c r="J354" i="1" s="1"/>
  <c r="H354" i="1"/>
  <c r="I353" i="1"/>
  <c r="J353" i="1" s="1"/>
  <c r="H353" i="1"/>
  <c r="J352" i="1"/>
  <c r="H351" i="1"/>
  <c r="I351" i="1" s="1"/>
  <c r="J351" i="1" s="1"/>
  <c r="H350" i="1"/>
  <c r="I350" i="1" s="1"/>
  <c r="J350" i="1" s="1"/>
  <c r="H349" i="1"/>
  <c r="I349" i="1" s="1"/>
  <c r="J349" i="1" s="1"/>
  <c r="I348" i="1"/>
  <c r="J348" i="1" s="1"/>
  <c r="H348" i="1"/>
  <c r="H347" i="1"/>
  <c r="I347" i="1" s="1"/>
  <c r="J347" i="1" s="1"/>
  <c r="J346" i="1"/>
  <c r="H345" i="1"/>
  <c r="I345" i="1" s="1"/>
  <c r="J345" i="1" s="1"/>
  <c r="H344" i="1"/>
  <c r="I344" i="1" s="1"/>
  <c r="J344" i="1" s="1"/>
  <c r="H343" i="1"/>
  <c r="I343" i="1" s="1"/>
  <c r="J343" i="1" s="1"/>
  <c r="I342" i="1"/>
  <c r="J342" i="1" s="1"/>
  <c r="H342" i="1"/>
  <c r="I341" i="1"/>
  <c r="J341" i="1" s="1"/>
  <c r="H341" i="1"/>
  <c r="H340" i="1"/>
  <c r="I340" i="1" s="1"/>
  <c r="J340" i="1" s="1"/>
  <c r="H339" i="1"/>
  <c r="I339" i="1" s="1"/>
  <c r="J339" i="1" s="1"/>
  <c r="I338" i="1"/>
  <c r="J338" i="1" s="1"/>
  <c r="H338" i="1"/>
  <c r="H337" i="1"/>
  <c r="I337" i="1" s="1"/>
  <c r="J337" i="1" s="1"/>
  <c r="H336" i="1"/>
  <c r="I336" i="1" s="1"/>
  <c r="J336" i="1" s="1"/>
  <c r="H335" i="1"/>
  <c r="I335" i="1" s="1"/>
  <c r="J335" i="1" s="1"/>
  <c r="I334" i="1"/>
  <c r="J334" i="1" s="1"/>
  <c r="H334" i="1"/>
  <c r="I333" i="1"/>
  <c r="J333" i="1" s="1"/>
  <c r="H333" i="1"/>
  <c r="H332" i="1"/>
  <c r="I332" i="1" s="1"/>
  <c r="J332" i="1" s="1"/>
  <c r="H331" i="1"/>
  <c r="I331" i="1" s="1"/>
  <c r="J331" i="1" s="1"/>
  <c r="I330" i="1"/>
  <c r="J330" i="1" s="1"/>
  <c r="H330" i="1"/>
  <c r="H329" i="1"/>
  <c r="I329" i="1" s="1"/>
  <c r="J329" i="1" s="1"/>
  <c r="H328" i="1"/>
  <c r="I328" i="1" s="1"/>
  <c r="J328" i="1" s="1"/>
  <c r="H327" i="1"/>
  <c r="I327" i="1" s="1"/>
  <c r="J327" i="1" s="1"/>
  <c r="I326" i="1"/>
  <c r="J326" i="1" s="1"/>
  <c r="H326" i="1"/>
  <c r="I325" i="1"/>
  <c r="J325" i="1" s="1"/>
  <c r="H325" i="1"/>
  <c r="H324" i="1"/>
  <c r="I324" i="1" s="1"/>
  <c r="J324" i="1" s="1"/>
  <c r="H323" i="1"/>
  <c r="I323" i="1" s="1"/>
  <c r="J323" i="1" s="1"/>
  <c r="I322" i="1"/>
  <c r="J322" i="1" s="1"/>
  <c r="H322" i="1"/>
  <c r="H321" i="1"/>
  <c r="I321" i="1" s="1"/>
  <c r="J321" i="1" s="1"/>
  <c r="J320" i="1"/>
  <c r="H319" i="1"/>
  <c r="I319" i="1" s="1"/>
  <c r="J319" i="1" s="1"/>
  <c r="I318" i="1"/>
  <c r="J318" i="1" s="1"/>
  <c r="H318" i="1"/>
  <c r="J317" i="1"/>
  <c r="I317" i="1"/>
  <c r="H317" i="1"/>
  <c r="J316" i="1"/>
  <c r="I316" i="1"/>
  <c r="H316" i="1"/>
  <c r="H315" i="1"/>
  <c r="I315" i="1" s="1"/>
  <c r="J315" i="1" s="1"/>
  <c r="I314" i="1"/>
  <c r="J314" i="1" s="1"/>
  <c r="H314" i="1"/>
  <c r="J313" i="1"/>
  <c r="I313" i="1"/>
  <c r="H313" i="1"/>
  <c r="I312" i="1"/>
  <c r="J312" i="1" s="1"/>
  <c r="H312" i="1"/>
  <c r="H311" i="1"/>
  <c r="I311" i="1" s="1"/>
  <c r="J311" i="1" s="1"/>
  <c r="H310" i="1"/>
  <c r="I310" i="1" s="1"/>
  <c r="J310" i="1" s="1"/>
  <c r="J309" i="1"/>
  <c r="I309" i="1"/>
  <c r="H309" i="1"/>
  <c r="I308" i="1"/>
  <c r="J308" i="1" s="1"/>
  <c r="H308" i="1"/>
  <c r="H307" i="1"/>
  <c r="I307" i="1" s="1"/>
  <c r="J307" i="1" s="1"/>
  <c r="I306" i="1"/>
  <c r="J306" i="1" s="1"/>
  <c r="H306" i="1"/>
  <c r="H305" i="1"/>
  <c r="I305" i="1" s="1"/>
  <c r="J305" i="1" s="1"/>
  <c r="I304" i="1"/>
  <c r="J304" i="1" s="1"/>
  <c r="H304" i="1"/>
  <c r="H303" i="1"/>
  <c r="I303" i="1" s="1"/>
  <c r="J303" i="1" s="1"/>
  <c r="H302" i="1"/>
  <c r="I302" i="1" s="1"/>
  <c r="J302" i="1" s="1"/>
  <c r="J301" i="1"/>
  <c r="I301" i="1"/>
  <c r="H301" i="1"/>
  <c r="J300" i="1"/>
  <c r="J299" i="1"/>
  <c r="I299" i="1"/>
  <c r="H299" i="1"/>
  <c r="I298" i="1"/>
  <c r="J298" i="1" s="1"/>
  <c r="H298" i="1"/>
  <c r="H297" i="1"/>
  <c r="I297" i="1" s="1"/>
  <c r="J297" i="1" s="1"/>
  <c r="I296" i="1"/>
  <c r="J296" i="1" s="1"/>
  <c r="H296" i="1"/>
  <c r="J295" i="1"/>
  <c r="I294" i="1"/>
  <c r="J294" i="1" s="1"/>
  <c r="H294" i="1"/>
  <c r="H293" i="1"/>
  <c r="I293" i="1" s="1"/>
  <c r="J293" i="1" s="1"/>
  <c r="H292" i="1"/>
  <c r="I292" i="1" s="1"/>
  <c r="J292" i="1" s="1"/>
  <c r="H291" i="1"/>
  <c r="I291" i="1" s="1"/>
  <c r="J291" i="1" s="1"/>
  <c r="I290" i="1"/>
  <c r="J290" i="1" s="1"/>
  <c r="H290" i="1"/>
  <c r="H289" i="1"/>
  <c r="I289" i="1" s="1"/>
  <c r="J289" i="1" s="1"/>
  <c r="I288" i="1"/>
  <c r="J288" i="1" s="1"/>
  <c r="H288" i="1"/>
  <c r="J287" i="1"/>
  <c r="I286" i="1"/>
  <c r="J286" i="1" s="1"/>
  <c r="H286" i="1"/>
  <c r="H285" i="1"/>
  <c r="I285" i="1" s="1"/>
  <c r="J285" i="1" s="1"/>
  <c r="H284" i="1"/>
  <c r="I284" i="1" s="1"/>
  <c r="J284" i="1" s="1"/>
  <c r="I283" i="1"/>
  <c r="J283" i="1" s="1"/>
  <c r="H283" i="1"/>
  <c r="I282" i="1"/>
  <c r="J282" i="1" s="1"/>
  <c r="H282" i="1"/>
  <c r="H281" i="1"/>
  <c r="I281" i="1" s="1"/>
  <c r="J281" i="1" s="1"/>
  <c r="I280" i="1"/>
  <c r="J280" i="1" s="1"/>
  <c r="H280" i="1"/>
  <c r="H279" i="1"/>
  <c r="I279" i="1" s="1"/>
  <c r="J279" i="1" s="1"/>
  <c r="I278" i="1"/>
  <c r="J278" i="1" s="1"/>
  <c r="H278" i="1"/>
  <c r="H277" i="1"/>
  <c r="I277" i="1" s="1"/>
  <c r="J277" i="1" s="1"/>
  <c r="H276" i="1"/>
  <c r="I276" i="1" s="1"/>
  <c r="J276" i="1" s="1"/>
  <c r="J275" i="1"/>
  <c r="J274" i="1"/>
  <c r="H273" i="1"/>
  <c r="I273" i="1" s="1"/>
  <c r="J273" i="1" s="1"/>
  <c r="J272" i="1"/>
  <c r="H271" i="1"/>
  <c r="I271" i="1" s="1"/>
  <c r="J271" i="1" s="1"/>
  <c r="I270" i="1"/>
  <c r="J270" i="1" s="1"/>
  <c r="H270" i="1"/>
  <c r="H269" i="1"/>
  <c r="I269" i="1" s="1"/>
  <c r="J269" i="1" s="1"/>
  <c r="I268" i="1"/>
  <c r="J268" i="1" s="1"/>
  <c r="H268" i="1"/>
  <c r="H267" i="1"/>
  <c r="I267" i="1" s="1"/>
  <c r="J267" i="1" s="1"/>
  <c r="H266" i="1"/>
  <c r="I266" i="1" s="1"/>
  <c r="J266" i="1" s="1"/>
  <c r="I265" i="1"/>
  <c r="J265" i="1" s="1"/>
  <c r="H265" i="1"/>
  <c r="I264" i="1"/>
  <c r="J264" i="1" s="1"/>
  <c r="H264" i="1"/>
  <c r="H263" i="1"/>
  <c r="I263" i="1" s="1"/>
  <c r="J263" i="1" s="1"/>
  <c r="I262" i="1"/>
  <c r="J262" i="1" s="1"/>
  <c r="H262" i="1"/>
  <c r="H261" i="1"/>
  <c r="I261" i="1" s="1"/>
  <c r="J261" i="1" s="1"/>
  <c r="J260" i="1"/>
  <c r="J259" i="1"/>
  <c r="I259" i="1"/>
  <c r="H259" i="1"/>
  <c r="I258" i="1"/>
  <c r="J258" i="1" s="1"/>
  <c r="H258" i="1"/>
  <c r="I257" i="1"/>
  <c r="J257" i="1" s="1"/>
  <c r="H257" i="1"/>
  <c r="H256" i="1"/>
  <c r="I256" i="1" s="1"/>
  <c r="J256" i="1" s="1"/>
  <c r="H255" i="1"/>
  <c r="I255" i="1" s="1"/>
  <c r="J255" i="1" s="1"/>
  <c r="I254" i="1"/>
  <c r="J254" i="1" s="1"/>
  <c r="H254" i="1"/>
  <c r="J253" i="1"/>
  <c r="I252" i="1"/>
  <c r="J252" i="1" s="1"/>
  <c r="H252" i="1"/>
  <c r="H251" i="1"/>
  <c r="I251" i="1" s="1"/>
  <c r="J251" i="1" s="1"/>
  <c r="J250" i="1"/>
  <c r="H249" i="1"/>
  <c r="I249" i="1" s="1"/>
  <c r="J249" i="1" s="1"/>
  <c r="H248" i="1"/>
  <c r="I248" i="1" s="1"/>
  <c r="J248" i="1" s="1"/>
  <c r="I247" i="1"/>
  <c r="J247" i="1" s="1"/>
  <c r="H247" i="1"/>
  <c r="I246" i="1"/>
  <c r="J246" i="1" s="1"/>
  <c r="H246" i="1"/>
  <c r="H245" i="1"/>
  <c r="I245" i="1" s="1"/>
  <c r="J245" i="1" s="1"/>
  <c r="I244" i="1"/>
  <c r="J244" i="1" s="1"/>
  <c r="H244" i="1"/>
  <c r="H243" i="1"/>
  <c r="I243" i="1" s="1"/>
  <c r="J243" i="1" s="1"/>
  <c r="I242" i="1"/>
  <c r="J242" i="1" s="1"/>
  <c r="H242" i="1"/>
  <c r="H241" i="1"/>
  <c r="I241" i="1" s="1"/>
  <c r="J241" i="1" s="1"/>
  <c r="H240" i="1"/>
  <c r="I240" i="1" s="1"/>
  <c r="J240" i="1" s="1"/>
  <c r="I239" i="1"/>
  <c r="J239" i="1" s="1"/>
  <c r="H239" i="1"/>
  <c r="I238" i="1"/>
  <c r="J238" i="1" s="1"/>
  <c r="H238" i="1"/>
  <c r="J237" i="1"/>
  <c r="J236" i="1"/>
  <c r="H235" i="1"/>
  <c r="I235" i="1" s="1"/>
  <c r="J235" i="1" s="1"/>
  <c r="I234" i="1"/>
  <c r="J234" i="1" s="1"/>
  <c r="H234" i="1"/>
  <c r="H233" i="1"/>
  <c r="I233" i="1" s="1"/>
  <c r="J233" i="1" s="1"/>
  <c r="J232" i="1"/>
  <c r="H231" i="1"/>
  <c r="I231" i="1" s="1"/>
  <c r="J231" i="1" s="1"/>
  <c r="H230" i="1"/>
  <c r="I230" i="1" s="1"/>
  <c r="J230" i="1" s="1"/>
  <c r="I229" i="1"/>
  <c r="J229" i="1" s="1"/>
  <c r="H229" i="1"/>
  <c r="I228" i="1"/>
  <c r="J228" i="1" s="1"/>
  <c r="H228" i="1"/>
  <c r="H227" i="1"/>
  <c r="I227" i="1" s="1"/>
  <c r="J227" i="1" s="1"/>
  <c r="J226" i="1"/>
  <c r="H225" i="1"/>
  <c r="I225" i="1" s="1"/>
  <c r="J225" i="1" s="1"/>
  <c r="I224" i="1"/>
  <c r="J224" i="1" s="1"/>
  <c r="H224" i="1"/>
  <c r="J223" i="1"/>
  <c r="I223" i="1"/>
  <c r="H223" i="1"/>
  <c r="I222" i="1"/>
  <c r="J222" i="1" s="1"/>
  <c r="H222" i="1"/>
  <c r="I221" i="1"/>
  <c r="J221" i="1" s="1"/>
  <c r="H221" i="1"/>
  <c r="H220" i="1"/>
  <c r="I220" i="1" s="1"/>
  <c r="J220" i="1" s="1"/>
  <c r="H219" i="1"/>
  <c r="I219" i="1" s="1"/>
  <c r="J219" i="1" s="1"/>
  <c r="I218" i="1"/>
  <c r="J218" i="1" s="1"/>
  <c r="H218" i="1"/>
  <c r="H217" i="1"/>
  <c r="I217" i="1" s="1"/>
  <c r="J217" i="1" s="1"/>
  <c r="I216" i="1"/>
  <c r="J216" i="1" s="1"/>
  <c r="H216" i="1"/>
  <c r="J215" i="1"/>
  <c r="I215" i="1"/>
  <c r="H215" i="1"/>
  <c r="I214" i="1"/>
  <c r="J214" i="1" s="1"/>
  <c r="H214" i="1"/>
  <c r="I213" i="1"/>
  <c r="J213" i="1" s="1"/>
  <c r="H213" i="1"/>
  <c r="H212" i="1"/>
  <c r="I212" i="1" s="1"/>
  <c r="J212" i="1" s="1"/>
  <c r="H211" i="1"/>
  <c r="I211" i="1" s="1"/>
  <c r="J211" i="1" s="1"/>
  <c r="I210" i="1"/>
  <c r="J210" i="1" s="1"/>
  <c r="H210" i="1"/>
  <c r="H209" i="1"/>
  <c r="I209" i="1" s="1"/>
  <c r="J209" i="1" s="1"/>
  <c r="I208" i="1"/>
  <c r="J208" i="1" s="1"/>
  <c r="H208" i="1"/>
  <c r="J207" i="1"/>
  <c r="I207" i="1"/>
  <c r="H207" i="1"/>
  <c r="I206" i="1"/>
  <c r="J206" i="1" s="1"/>
  <c r="H206" i="1"/>
  <c r="I205" i="1"/>
  <c r="J205" i="1" s="1"/>
  <c r="H205" i="1"/>
  <c r="H204" i="1"/>
  <c r="I204" i="1" s="1"/>
  <c r="J204" i="1" s="1"/>
  <c r="H203" i="1"/>
  <c r="I203" i="1" s="1"/>
  <c r="J203" i="1" s="1"/>
  <c r="I202" i="1"/>
  <c r="J202" i="1" s="1"/>
  <c r="H202" i="1"/>
  <c r="H201" i="1"/>
  <c r="I201" i="1" s="1"/>
  <c r="J201" i="1" s="1"/>
  <c r="J200" i="1"/>
  <c r="H199" i="1"/>
  <c r="I199" i="1" s="1"/>
  <c r="J199" i="1" s="1"/>
  <c r="H198" i="1"/>
  <c r="I198" i="1" s="1"/>
  <c r="J198" i="1" s="1"/>
  <c r="J197" i="1"/>
  <c r="I197" i="1"/>
  <c r="H197" i="1"/>
  <c r="J196" i="1"/>
  <c r="I195" i="1"/>
  <c r="J195" i="1" s="1"/>
  <c r="H195" i="1"/>
  <c r="I194" i="1"/>
  <c r="J194" i="1" s="1"/>
  <c r="H194" i="1"/>
  <c r="H193" i="1"/>
  <c r="I193" i="1" s="1"/>
  <c r="J193" i="1" s="1"/>
  <c r="I192" i="1"/>
  <c r="J192" i="1" s="1"/>
  <c r="H192" i="1"/>
  <c r="H191" i="1"/>
  <c r="I191" i="1" s="1"/>
  <c r="J191" i="1" s="1"/>
  <c r="I190" i="1"/>
  <c r="J190" i="1" s="1"/>
  <c r="H190" i="1"/>
  <c r="H189" i="1"/>
  <c r="I189" i="1" s="1"/>
  <c r="J189" i="1" s="1"/>
  <c r="H188" i="1"/>
  <c r="I188" i="1" s="1"/>
  <c r="J188" i="1" s="1"/>
  <c r="I187" i="1"/>
  <c r="J187" i="1" s="1"/>
  <c r="H187" i="1"/>
  <c r="I186" i="1"/>
  <c r="J186" i="1" s="1"/>
  <c r="H186" i="1"/>
  <c r="J185" i="1"/>
  <c r="I184" i="1"/>
  <c r="J184" i="1" s="1"/>
  <c r="H184" i="1"/>
  <c r="H183" i="1"/>
  <c r="I183" i="1" s="1"/>
  <c r="J183" i="1" s="1"/>
  <c r="I182" i="1"/>
  <c r="J182" i="1" s="1"/>
  <c r="H182" i="1"/>
  <c r="J181" i="1"/>
  <c r="I181" i="1"/>
  <c r="H181" i="1"/>
  <c r="I180" i="1"/>
  <c r="J180" i="1" s="1"/>
  <c r="H180" i="1"/>
  <c r="I179" i="1"/>
  <c r="J179" i="1" s="1"/>
  <c r="H179" i="1"/>
  <c r="H178" i="1"/>
  <c r="I178" i="1" s="1"/>
  <c r="J178" i="1" s="1"/>
  <c r="H177" i="1"/>
  <c r="I177" i="1" s="1"/>
  <c r="J177" i="1" s="1"/>
  <c r="I176" i="1"/>
  <c r="J176" i="1" s="1"/>
  <c r="H176" i="1"/>
  <c r="H175" i="1"/>
  <c r="I175" i="1" s="1"/>
  <c r="J175" i="1" s="1"/>
  <c r="I174" i="1"/>
  <c r="J174" i="1" s="1"/>
  <c r="H174" i="1"/>
  <c r="J173" i="1"/>
  <c r="I173" i="1"/>
  <c r="H173" i="1"/>
  <c r="I172" i="1"/>
  <c r="J172" i="1" s="1"/>
  <c r="H172" i="1"/>
  <c r="I171" i="1"/>
  <c r="J171" i="1" s="1"/>
  <c r="H171" i="1"/>
  <c r="H170" i="1"/>
  <c r="I170" i="1" s="1"/>
  <c r="J170" i="1" s="1"/>
  <c r="J169" i="1"/>
  <c r="I168" i="1"/>
  <c r="J168" i="1" s="1"/>
  <c r="H168" i="1"/>
  <c r="H167" i="1"/>
  <c r="I167" i="1" s="1"/>
  <c r="J167" i="1" s="1"/>
  <c r="I166" i="1"/>
  <c r="J166" i="1" s="1"/>
  <c r="H166" i="1"/>
  <c r="H165" i="1"/>
  <c r="I165" i="1" s="1"/>
  <c r="J165" i="1" s="1"/>
  <c r="H164" i="1"/>
  <c r="I164" i="1" s="1"/>
  <c r="J164" i="1" s="1"/>
  <c r="J163" i="1"/>
  <c r="I163" i="1"/>
  <c r="H163" i="1"/>
  <c r="H162" i="1"/>
  <c r="I162" i="1" s="1"/>
  <c r="J162" i="1" s="1"/>
  <c r="H161" i="1"/>
  <c r="I161" i="1" s="1"/>
  <c r="J161" i="1" s="1"/>
  <c r="J160" i="1"/>
  <c r="H159" i="1"/>
  <c r="I159" i="1" s="1"/>
  <c r="J159" i="1" s="1"/>
  <c r="I158" i="1"/>
  <c r="J158" i="1" s="1"/>
  <c r="H158" i="1"/>
  <c r="H157" i="1"/>
  <c r="I157" i="1" s="1"/>
  <c r="J157" i="1" s="1"/>
  <c r="H156" i="1"/>
  <c r="I156" i="1" s="1"/>
  <c r="J156" i="1" s="1"/>
  <c r="H155" i="1"/>
  <c r="I155" i="1" s="1"/>
  <c r="J155" i="1" s="1"/>
  <c r="J154" i="1"/>
  <c r="J153" i="1"/>
  <c r="H152" i="1"/>
  <c r="I152" i="1" s="1"/>
  <c r="J152" i="1" s="1"/>
  <c r="H151" i="1"/>
  <c r="I151" i="1" s="1"/>
  <c r="J151" i="1" s="1"/>
  <c r="I150" i="1"/>
  <c r="J150" i="1" s="1"/>
  <c r="H150" i="1"/>
  <c r="H149" i="1"/>
  <c r="I149" i="1" s="1"/>
  <c r="J149" i="1" s="1"/>
  <c r="I148" i="1"/>
  <c r="J148" i="1" s="1"/>
  <c r="H148" i="1"/>
  <c r="H147" i="1"/>
  <c r="I147" i="1" s="1"/>
  <c r="J147" i="1" s="1"/>
  <c r="H146" i="1"/>
  <c r="I146" i="1" s="1"/>
  <c r="J146" i="1" s="1"/>
  <c r="J145" i="1"/>
  <c r="I145" i="1"/>
  <c r="H145" i="1"/>
  <c r="H144" i="1"/>
  <c r="I144" i="1" s="1"/>
  <c r="J144" i="1" s="1"/>
  <c r="H143" i="1"/>
  <c r="I143" i="1" s="1"/>
  <c r="J143" i="1" s="1"/>
  <c r="J142" i="1"/>
  <c r="H141" i="1"/>
  <c r="I141" i="1" s="1"/>
  <c r="J141" i="1" s="1"/>
  <c r="I140" i="1"/>
  <c r="J140" i="1" s="1"/>
  <c r="H140" i="1"/>
  <c r="H139" i="1"/>
  <c r="I139" i="1" s="1"/>
  <c r="J139" i="1" s="1"/>
  <c r="H138" i="1"/>
  <c r="I138" i="1" s="1"/>
  <c r="J138" i="1" s="1"/>
  <c r="H137" i="1"/>
  <c r="I137" i="1" s="1"/>
  <c r="J137" i="1" s="1"/>
  <c r="H136" i="1"/>
  <c r="I136" i="1" s="1"/>
  <c r="J136" i="1" s="1"/>
  <c r="I135" i="1"/>
  <c r="J135" i="1" s="1"/>
  <c r="H135" i="1"/>
  <c r="I134" i="1"/>
  <c r="J134" i="1" s="1"/>
  <c r="H134" i="1"/>
  <c r="H133" i="1"/>
  <c r="I133" i="1" s="1"/>
  <c r="J133" i="1" s="1"/>
  <c r="I132" i="1"/>
  <c r="J132" i="1" s="1"/>
  <c r="H132" i="1"/>
  <c r="H131" i="1"/>
  <c r="I131" i="1" s="1"/>
  <c r="J131" i="1" s="1"/>
  <c r="H130" i="1"/>
  <c r="I130" i="1" s="1"/>
  <c r="J130" i="1" s="1"/>
  <c r="H129" i="1"/>
  <c r="I129" i="1" s="1"/>
  <c r="J129" i="1" s="1"/>
  <c r="H128" i="1"/>
  <c r="I128" i="1" s="1"/>
  <c r="J128" i="1" s="1"/>
  <c r="I127" i="1"/>
  <c r="J127" i="1" s="1"/>
  <c r="H127" i="1"/>
  <c r="I126" i="1"/>
  <c r="J126" i="1" s="1"/>
  <c r="H126" i="1"/>
  <c r="H125" i="1"/>
  <c r="I125" i="1" s="1"/>
  <c r="J125" i="1" s="1"/>
  <c r="I124" i="1"/>
  <c r="J124" i="1" s="1"/>
  <c r="H124" i="1"/>
  <c r="H123" i="1"/>
  <c r="I123" i="1" s="1"/>
  <c r="J123" i="1" s="1"/>
  <c r="H122" i="1"/>
  <c r="I122" i="1" s="1"/>
  <c r="J122" i="1" s="1"/>
  <c r="H121" i="1"/>
  <c r="I121" i="1" s="1"/>
  <c r="J121" i="1" s="1"/>
  <c r="H120" i="1"/>
  <c r="I120" i="1" s="1"/>
  <c r="J120" i="1" s="1"/>
  <c r="I119" i="1"/>
  <c r="J119" i="1" s="1"/>
  <c r="H119" i="1"/>
  <c r="I118" i="1"/>
  <c r="J118" i="1" s="1"/>
  <c r="H118" i="1"/>
  <c r="H117" i="1"/>
  <c r="I117" i="1" s="1"/>
  <c r="J117" i="1" s="1"/>
  <c r="I116" i="1"/>
  <c r="J116" i="1" s="1"/>
  <c r="H116" i="1"/>
  <c r="H115" i="1"/>
  <c r="I115" i="1" s="1"/>
  <c r="J115" i="1" s="1"/>
  <c r="H114" i="1"/>
  <c r="I114" i="1" s="1"/>
  <c r="J114" i="1" s="1"/>
  <c r="H113" i="1"/>
  <c r="I113" i="1" s="1"/>
  <c r="J113" i="1" s="1"/>
  <c r="H112" i="1"/>
  <c r="I112" i="1" s="1"/>
  <c r="J112" i="1" s="1"/>
  <c r="I111" i="1"/>
  <c r="J111" i="1" s="1"/>
  <c r="H111" i="1"/>
  <c r="I110" i="1"/>
  <c r="J110" i="1" s="1"/>
  <c r="H110" i="1"/>
  <c r="H109" i="1"/>
  <c r="I109" i="1" s="1"/>
  <c r="J109" i="1" s="1"/>
  <c r="I108" i="1"/>
  <c r="J108" i="1" s="1"/>
  <c r="H108" i="1"/>
  <c r="H107" i="1"/>
  <c r="I107" i="1" s="1"/>
  <c r="J107" i="1" s="1"/>
  <c r="H106" i="1"/>
  <c r="I106" i="1" s="1"/>
  <c r="J106" i="1" s="1"/>
  <c r="H105" i="1"/>
  <c r="I105" i="1" s="1"/>
  <c r="J105" i="1" s="1"/>
  <c r="H104" i="1"/>
  <c r="I104" i="1" s="1"/>
  <c r="J104" i="1" s="1"/>
  <c r="I103" i="1"/>
  <c r="J103" i="1" s="1"/>
  <c r="H103" i="1"/>
  <c r="J102" i="1"/>
  <c r="H101" i="1"/>
  <c r="I101" i="1" s="1"/>
  <c r="J101" i="1" s="1"/>
  <c r="J100" i="1"/>
  <c r="H99" i="1"/>
  <c r="I99" i="1" s="1"/>
  <c r="J99" i="1" s="1"/>
  <c r="I98" i="1"/>
  <c r="J98" i="1" s="1"/>
  <c r="H98" i="1"/>
  <c r="H97" i="1"/>
  <c r="I97" i="1" s="1"/>
  <c r="J97" i="1" s="1"/>
  <c r="H96" i="1"/>
  <c r="I96" i="1" s="1"/>
  <c r="J96" i="1" s="1"/>
  <c r="J95" i="1"/>
  <c r="I95" i="1"/>
  <c r="H95" i="1"/>
  <c r="H94" i="1"/>
  <c r="I94" i="1" s="1"/>
  <c r="J94" i="1" s="1"/>
  <c r="J93" i="1"/>
  <c r="J92" i="1"/>
  <c r="H91" i="1"/>
  <c r="I91" i="1" s="1"/>
  <c r="J91" i="1" s="1"/>
  <c r="I90" i="1"/>
  <c r="J90" i="1" s="1"/>
  <c r="H90" i="1"/>
  <c r="H89" i="1"/>
  <c r="I89" i="1" s="1"/>
  <c r="J89" i="1" s="1"/>
  <c r="I88" i="1"/>
  <c r="J88" i="1" s="1"/>
  <c r="H88" i="1"/>
  <c r="I87" i="1"/>
  <c r="J87" i="1" s="1"/>
  <c r="H87" i="1"/>
  <c r="I86" i="1"/>
  <c r="J86" i="1" s="1"/>
  <c r="H86" i="1"/>
  <c r="I85" i="1"/>
  <c r="J85" i="1" s="1"/>
  <c r="H85" i="1"/>
  <c r="J84" i="1"/>
  <c r="H83" i="1"/>
  <c r="I83" i="1" s="1"/>
  <c r="J83" i="1" s="1"/>
  <c r="I82" i="1"/>
  <c r="J82" i="1" s="1"/>
  <c r="H82" i="1"/>
  <c r="H81" i="1"/>
  <c r="I81" i="1" s="1"/>
  <c r="J81" i="1" s="1"/>
  <c r="I80" i="1"/>
  <c r="J80" i="1" s="1"/>
  <c r="H80" i="1"/>
  <c r="H79" i="1"/>
  <c r="I79" i="1" s="1"/>
  <c r="J79" i="1" s="1"/>
  <c r="J78" i="1"/>
  <c r="J77" i="1"/>
  <c r="I76" i="1"/>
  <c r="J76" i="1" s="1"/>
  <c r="H76" i="1"/>
  <c r="I75" i="1"/>
  <c r="J75" i="1" s="1"/>
  <c r="H75" i="1"/>
  <c r="H74" i="1"/>
  <c r="I74" i="1" s="1"/>
  <c r="J74" i="1" s="1"/>
  <c r="J73" i="1"/>
  <c r="I72" i="1"/>
  <c r="J72" i="1" s="1"/>
  <c r="H72" i="1"/>
  <c r="H71" i="1"/>
  <c r="I71" i="1" s="1"/>
  <c r="J71" i="1" s="1"/>
  <c r="I70" i="1"/>
  <c r="J70" i="1" s="1"/>
  <c r="H70" i="1"/>
  <c r="H69" i="1"/>
  <c r="I69" i="1" s="1"/>
  <c r="J69" i="1" s="1"/>
  <c r="H68" i="1"/>
  <c r="I68" i="1" s="1"/>
  <c r="J68" i="1" s="1"/>
  <c r="J67" i="1"/>
  <c r="H66" i="1"/>
  <c r="I66" i="1" s="1"/>
  <c r="J66" i="1" s="1"/>
  <c r="I65" i="1"/>
  <c r="J65" i="1" s="1"/>
  <c r="H65" i="1"/>
  <c r="I64" i="1"/>
  <c r="J64" i="1" s="1"/>
  <c r="H64" i="1"/>
  <c r="H63" i="1"/>
  <c r="I63" i="1" s="1"/>
  <c r="J63" i="1" s="1"/>
  <c r="I62" i="1"/>
  <c r="J62" i="1" s="1"/>
  <c r="H62" i="1"/>
  <c r="H61" i="1"/>
  <c r="I61" i="1" s="1"/>
  <c r="J61" i="1" s="1"/>
  <c r="J60" i="1"/>
  <c r="I59" i="1"/>
  <c r="J59" i="1" s="1"/>
  <c r="H59" i="1"/>
  <c r="I58" i="1"/>
  <c r="J58" i="1" s="1"/>
  <c r="H58" i="1"/>
  <c r="I57" i="1"/>
  <c r="J57" i="1" s="1"/>
  <c r="H57" i="1"/>
  <c r="H56" i="1"/>
  <c r="I56" i="1" s="1"/>
  <c r="J56" i="1" s="1"/>
  <c r="H55" i="1"/>
  <c r="I55" i="1" s="1"/>
  <c r="J55" i="1" s="1"/>
  <c r="J54" i="1"/>
  <c r="H53" i="1"/>
  <c r="I53" i="1" s="1"/>
  <c r="J53" i="1" s="1"/>
  <c r="J52" i="1"/>
  <c r="H51" i="1"/>
  <c r="I51" i="1" s="1"/>
  <c r="J51" i="1" s="1"/>
  <c r="H50" i="1"/>
  <c r="I50" i="1" s="1"/>
  <c r="J50" i="1" s="1"/>
  <c r="H49" i="1"/>
  <c r="I49" i="1" s="1"/>
  <c r="J49" i="1" s="1"/>
  <c r="H48" i="1"/>
  <c r="I48" i="1" s="1"/>
  <c r="J48" i="1" s="1"/>
  <c r="I47" i="1"/>
  <c r="J47" i="1" s="1"/>
  <c r="H47" i="1"/>
  <c r="I46" i="1"/>
  <c r="J46" i="1" s="1"/>
  <c r="H46" i="1"/>
  <c r="J45" i="1"/>
  <c r="J44" i="1"/>
  <c r="H43" i="1"/>
  <c r="I43" i="1" s="1"/>
  <c r="J43" i="1" s="1"/>
  <c r="I42" i="1"/>
  <c r="J42" i="1" s="1"/>
  <c r="H42" i="1"/>
  <c r="J41" i="1"/>
  <c r="H40" i="1"/>
  <c r="I40" i="1" s="1"/>
  <c r="J40" i="1" s="1"/>
  <c r="J39" i="1"/>
  <c r="I38" i="1"/>
  <c r="J38" i="1" s="1"/>
  <c r="H38" i="1"/>
  <c r="I37" i="1"/>
  <c r="J37" i="1" s="1"/>
  <c r="H37" i="1"/>
  <c r="J36" i="1"/>
  <c r="H35" i="1"/>
  <c r="I35" i="1" s="1"/>
  <c r="J35" i="1" s="1"/>
  <c r="I34" i="1"/>
  <c r="J34" i="1" s="1"/>
  <c r="H34" i="1"/>
  <c r="J33" i="1"/>
  <c r="J32" i="1"/>
  <c r="H31" i="1"/>
  <c r="I31" i="1" s="1"/>
  <c r="J31" i="1" s="1"/>
  <c r="I30" i="1"/>
  <c r="J30" i="1" s="1"/>
  <c r="H30" i="1"/>
  <c r="I29" i="1"/>
  <c r="J29" i="1" s="1"/>
  <c r="H29" i="1"/>
  <c r="I28" i="1"/>
  <c r="J28" i="1" s="1"/>
  <c r="H28" i="1"/>
  <c r="I27" i="1"/>
  <c r="J27" i="1" s="1"/>
  <c r="H27" i="1"/>
  <c r="H26" i="1"/>
  <c r="I26" i="1" s="1"/>
  <c r="J26" i="1" s="1"/>
  <c r="H25" i="1"/>
  <c r="I25" i="1" s="1"/>
  <c r="J25" i="1" s="1"/>
  <c r="I24" i="1"/>
  <c r="J24" i="1" s="1"/>
  <c r="H24" i="1"/>
  <c r="H23" i="1"/>
  <c r="I23" i="1" s="1"/>
  <c r="J23" i="1" s="1"/>
  <c r="I22" i="1"/>
  <c r="J22" i="1" s="1"/>
  <c r="H22" i="1"/>
  <c r="I21" i="1"/>
  <c r="J21" i="1" s="1"/>
  <c r="H21" i="1"/>
  <c r="I20" i="1"/>
  <c r="J20" i="1" s="1"/>
  <c r="H20" i="1"/>
  <c r="I19" i="1"/>
  <c r="J19" i="1" s="1"/>
  <c r="H19" i="1"/>
  <c r="H18" i="1"/>
  <c r="I18" i="1" s="1"/>
  <c r="J18" i="1" s="1"/>
  <c r="H17" i="1"/>
  <c r="I17" i="1" s="1"/>
  <c r="J17" i="1" s="1"/>
  <c r="I16" i="1"/>
  <c r="J16" i="1" s="1"/>
  <c r="H16" i="1"/>
  <c r="J15" i="1"/>
  <c r="I14" i="1"/>
  <c r="J14" i="1" s="1"/>
  <c r="H14" i="1"/>
  <c r="H13" i="1"/>
  <c r="I13" i="1" s="1"/>
  <c r="J13" i="1" s="1"/>
  <c r="H12" i="1"/>
  <c r="I12" i="1" s="1"/>
  <c r="J12" i="1" s="1"/>
  <c r="I11" i="1"/>
  <c r="J11" i="1" s="1"/>
  <c r="H11" i="1"/>
  <c r="H10" i="1"/>
  <c r="I10" i="1" s="1"/>
  <c r="J10" i="1" s="1"/>
  <c r="H9" i="1"/>
  <c r="I9" i="1" s="1"/>
  <c r="J9" i="1" s="1"/>
  <c r="I8" i="1"/>
  <c r="J8" i="1" s="1"/>
  <c r="H8" i="1"/>
  <c r="J7" i="1"/>
  <c r="I6" i="1"/>
  <c r="J6" i="1" s="1"/>
  <c r="H6" i="1"/>
  <c r="J5" i="1"/>
</calcChain>
</file>

<file path=xl/sharedStrings.xml><?xml version="1.0" encoding="utf-8"?>
<sst xmlns="http://schemas.openxmlformats.org/spreadsheetml/2006/main" count="1740" uniqueCount="1048">
  <si>
    <t>Obra</t>
  </si>
  <si>
    <t>Bancos</t>
  </si>
  <si>
    <t>B.D.I.</t>
  </si>
  <si>
    <t>Encargos Sociais</t>
  </si>
  <si>
    <t xml:space="preserve">SINAPI - 11/2023 - Mato Grosso
</t>
  </si>
  <si>
    <t>22,23%</t>
  </si>
  <si>
    <t>Não Desonerado: 
Horista: 107,58%
Mensalista: 66,49%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</si>
  <si>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</si>
  <si>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</si>
  <si>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</si>
  <si>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</si>
  <si>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</si>
  <si>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</si>
  <si>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</si>
  <si>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</si>
  <si>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</si>
  <si>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</si>
  <si>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</si>
  <si>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</si>
  <si>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ADMINISTRAÇÃO LOCAL</t>
  </si>
  <si>
    <t xml:space="preserve"> 1.1 </t>
  </si>
  <si>
    <t xml:space="preserve"> COMP0573 </t>
  </si>
  <si>
    <t>Próprio</t>
  </si>
  <si>
    <t>SERVIÇO DE ADMINISTRAÇÃO LOCAL COM ENCARGOS COMPLEMENTARES</t>
  </si>
  <si>
    <t>un</t>
  </si>
  <si>
    <t xml:space="preserve"> 2 </t>
  </si>
  <si>
    <t>CANTEIRO DE OBRAS</t>
  </si>
  <si>
    <t xml:space="preserve"> 2.2 </t>
  </si>
  <si>
    <t xml:space="preserve"> 93210 </t>
  </si>
  <si>
    <t>SINAPI</t>
  </si>
  <si>
    <t>EXECUÇÃO DE REFEITÓRIO EM CANTEIRO DE OBRA EM CHAPA DE MADEIRA COMPENSADA, NÃO INCLUSO MOBILIÁRIO E EQUIPAMENTOS. AF_02/2016</t>
  </si>
  <si>
    <t>m²</t>
  </si>
  <si>
    <t xml:space="preserve"> 2.3 </t>
  </si>
  <si>
    <t xml:space="preserve"> 93582 </t>
  </si>
  <si>
    <t>EXECUÇÃO DE CENTRAL DE ARMADURA EM CANTEIRO DE OBRA, NÃO INCLUSO MOBILIÁRIO E EQUIPAMENTOS. AF_04/2016</t>
  </si>
  <si>
    <t xml:space="preserve"> 2.5 </t>
  </si>
  <si>
    <t xml:space="preserve"> 103689 </t>
  </si>
  <si>
    <t>FORNECIMENTO E INSTALAÇÃO DE PLACA DE OBRA COM CHAPA GALVANIZADA E ESTRUTURA DE MADEIRA. AF_03/2022_PS</t>
  </si>
  <si>
    <t xml:space="preserve"> 2.6 </t>
  </si>
  <si>
    <t xml:space="preserve"> 93208 </t>
  </si>
  <si>
    <t>EXECUÇÃO DE ALMOXARIFADO EM CANTEIRO DE OBRA EM CHAPA DE MADEIRA COMPENSADA, INCLUSO PRATELEIRAS. AF_02/2016</t>
  </si>
  <si>
    <t xml:space="preserve"> 2.7 </t>
  </si>
  <si>
    <t xml:space="preserve"> 93212 </t>
  </si>
  <si>
    <t>EXECUÇÃO DE SANITÁRIO E VESTIÁRIO EM CANTEIRO DE OBRA EM CHAPA DE MADEIRA COMPENSADA, NÃO INCLUSO MOBILIÁRIO. AF_02/2016</t>
  </si>
  <si>
    <t xml:space="preserve"> 2.8 </t>
  </si>
  <si>
    <t xml:space="preserve"> 93207 </t>
  </si>
  <si>
    <t>EXECUÇÃO DE ESCRITÓRIO EM CANTEIRO DE OBRA EM CHAPA DE MADEIRA COMPENSADA, NÃO INCLUSO MOBILIÁRIO E EQUIPAMENTOS. AF_02/2016</t>
  </si>
  <si>
    <t xml:space="preserve"> 2.9 </t>
  </si>
  <si>
    <t xml:space="preserve"> 93584 </t>
  </si>
  <si>
    <t>EXECUÇÃO DE DEPÓSITO EM CANTEIRO DE OBRA EM CHAPA DE MADEIRA COMPENSADA, NÃO INCLUSO MOBILIÁRIO. AF_04/2016</t>
  </si>
  <si>
    <t xml:space="preserve"> 3 </t>
  </si>
  <si>
    <t>REMOÇÕES E DEMOLIÇÕES</t>
  </si>
  <si>
    <t xml:space="preserve"> 3.1 </t>
  </si>
  <si>
    <t xml:space="preserve"> 97645 </t>
  </si>
  <si>
    <t>REMOÇÃO DE JANELAS, DE FORMA MANUAL, SEM REAPROVEITAMENTO. AF_12/2017</t>
  </si>
  <si>
    <t xml:space="preserve"> 3.2 </t>
  </si>
  <si>
    <t xml:space="preserve"> 97644 </t>
  </si>
  <si>
    <t>REMOÇÃO DE PORTAS, DE FORMA MANUAL, SEM REAPROVEITAMENTO. AF_12/2017</t>
  </si>
  <si>
    <t xml:space="preserve"> 102191 </t>
  </si>
  <si>
    <t>REMOÇÃO DE VIDRO LISO COMUM DE ESQUADRIA COM BAGUETE DE ALUMÍNIO OU PVC. AF_01/2021</t>
  </si>
  <si>
    <t xml:space="preserve"> 3.3 </t>
  </si>
  <si>
    <t xml:space="preserve"> 97661 </t>
  </si>
  <si>
    <t>REMOÇÃO DE CABOS ELÉTRICOS, DE FORMA MANUAL, SEM REAPROVEITAMENTO. AF_12/2017</t>
  </si>
  <si>
    <t>M</t>
  </si>
  <si>
    <t xml:space="preserve"> 3.4 </t>
  </si>
  <si>
    <t xml:space="preserve"> 97660 </t>
  </si>
  <si>
    <t>REMOÇÃO DE INTERRUPTORES/TOMADAS ELÉTRICAS, DE FORMA MANUAL, SEM REAPROVEITAMENTO. AF_12/2017</t>
  </si>
  <si>
    <t>UN</t>
  </si>
  <si>
    <t xml:space="preserve"> 3.5 </t>
  </si>
  <si>
    <t xml:space="preserve"> 97665 </t>
  </si>
  <si>
    <t>REMOÇÃO DE LUMINÁRIAS, DE FORMA MANUAL, SEM REAPROVEITAMENTO. AF_12/2017</t>
  </si>
  <si>
    <t xml:space="preserve"> 3.6 </t>
  </si>
  <si>
    <t xml:space="preserve"> 97638 </t>
  </si>
  <si>
    <t>REMOÇÃO DE CHAPAS E PERFIS DE DRYWALL, DE FORMA MANUAL, SEM REAPROVEITAMENTO. AF_12/2017</t>
  </si>
  <si>
    <t xml:space="preserve"> 102192 </t>
  </si>
  <si>
    <t>REMOÇÃO DE VIDRO TEMPERADO FIXADO EM PERFIL U. AF_01/2021</t>
  </si>
  <si>
    <t xml:space="preserve"> 3.7 </t>
  </si>
  <si>
    <t xml:space="preserve"> 97622 </t>
  </si>
  <si>
    <t>DEMOLIÇÃO DE ALVENARIA DE BLOCO FURADO, DE FORMA MANUAL, SEM REAPROVEITAMENTO. AF_12/2017</t>
  </si>
  <si>
    <t>m³</t>
  </si>
  <si>
    <t xml:space="preserve"> 3.8 </t>
  </si>
  <si>
    <t xml:space="preserve"> 97626 </t>
  </si>
  <si>
    <t>DEMOLIÇÃO DE PILARES E VIGAS EM CONCRETO ARMADO, DE FORMA MANUAL, SEM REAPROVEITAMENTO. AF_12/2017</t>
  </si>
  <si>
    <t xml:space="preserve"> 3.9 </t>
  </si>
  <si>
    <t xml:space="preserve"> 97634 </t>
  </si>
  <si>
    <t>DEMOLIÇÃO DE REVESTIMENTO CERÂMICO, DE FORMA MECANIZADA COM MARTELETE, SEM REAPROVEITAMENTO. AF_12/2017</t>
  </si>
  <si>
    <t xml:space="preserve"> 3.10 </t>
  </si>
  <si>
    <t xml:space="preserve"> 97632 </t>
  </si>
  <si>
    <t>DEMOLIÇÃO DE RODAPÉ CERÂMICO, DE FORMA MANUAL, SEM REAPROVEITAMENTO. AF_12/2017</t>
  </si>
  <si>
    <t xml:space="preserve"> 3.11 </t>
  </si>
  <si>
    <t xml:space="preserve"> 97640 </t>
  </si>
  <si>
    <t>REMOÇÃO DE FORROS DE DRYWALL, PVC E FIBROMINERAL, DE FORMA MANUAL, SEM REAPROVEITAMENTO. AF_12/2017</t>
  </si>
  <si>
    <t xml:space="preserve"> 3.12 </t>
  </si>
  <si>
    <t xml:space="preserve"> 97642 </t>
  </si>
  <si>
    <t>REMOÇÃO DE TRAMA METÁLICA OU DE MADEIRA PARA FORRO, DE FORMA MANUAL, SEM REAPROVEITAMENTO. AF_12/2017</t>
  </si>
  <si>
    <t xml:space="preserve"> 3.13 </t>
  </si>
  <si>
    <t xml:space="preserve"> COMP0473 </t>
  </si>
  <si>
    <t>TRANSPORTE VERTICAL MANUAL DE ENTULHO E BOTA FORA (UNIDADE: KG). AF_07/2019</t>
  </si>
  <si>
    <t>KG</t>
  </si>
  <si>
    <t xml:space="preserve"> 3.14 </t>
  </si>
  <si>
    <t xml:space="preserve"> COMP0464 </t>
  </si>
  <si>
    <t>BOTA FORA EM CACAMBA 5M3</t>
  </si>
  <si>
    <t xml:space="preserve"> 4 </t>
  </si>
  <si>
    <t>SERVIÇOS AUXILIARES</t>
  </si>
  <si>
    <t xml:space="preserve"> 4.1 </t>
  </si>
  <si>
    <t>DIVISÃO DE TAPUMES PARA EXECUÇÃO DA REFORMA</t>
  </si>
  <si>
    <t xml:space="preserve"> 4.1.1 </t>
  </si>
  <si>
    <t xml:space="preserve"> 98458 </t>
  </si>
  <si>
    <t>TAPUME COM COMPENSADO DE MADEIRA. AF_05/2018</t>
  </si>
  <si>
    <t xml:space="preserve"> 4.1.2 </t>
  </si>
  <si>
    <t xml:space="preserve"> 97637 </t>
  </si>
  <si>
    <t>REMOÇÃO DE TAPUME/ CHAPAS METÁLICAS E DE MADEIRA, DE FORMA MANUAL, SEM REAPROVEITAMENTO. AF_12/2017</t>
  </si>
  <si>
    <t xml:space="preserve"> 4.2 </t>
  </si>
  <si>
    <t>TAPUMES EXTERNOS</t>
  </si>
  <si>
    <t xml:space="preserve"> 4.2.1 </t>
  </si>
  <si>
    <t xml:space="preserve"> 98459 </t>
  </si>
  <si>
    <t>TAPUME COM TELHA METÁLICA. AF_05/2018</t>
  </si>
  <si>
    <t xml:space="preserve"> 4.2.2 </t>
  </si>
  <si>
    <t xml:space="preserve"> 4.3 </t>
  </si>
  <si>
    <t>ANDAIMES INTERNOS</t>
  </si>
  <si>
    <t xml:space="preserve"> 4.3.1 </t>
  </si>
  <si>
    <t xml:space="preserve"> COMP.538 </t>
  </si>
  <si>
    <t>LOCACAO DE ANDAIME METALICO TUBULAR DE ENCAIXE, TIPO DE TORRE, PAINEL COM LARGURA DE 1 E ALTURA DE 1 M, INCLUINDO DIAGONAL, BARRAS DE LIGACAO, SAPATAS OU RODIZIOS E DEMAIS ITENS NECESSARIOS A MONTAGEM</t>
  </si>
  <si>
    <t>m</t>
  </si>
  <si>
    <t xml:space="preserve"> 5 </t>
  </si>
  <si>
    <t>IMPERMEABILIZAÇÃO</t>
  </si>
  <si>
    <t xml:space="preserve"> 5.1 </t>
  </si>
  <si>
    <t xml:space="preserve"> 98557 </t>
  </si>
  <si>
    <t>IMPERMEABILIZAÇÃO DE SUPERFÍCIE COM EMULSÃO ASFÁLTICA, 2 DEMÃOS AF_06/2018</t>
  </si>
  <si>
    <t xml:space="preserve"> 5.2 </t>
  </si>
  <si>
    <t xml:space="preserve"> 98561 </t>
  </si>
  <si>
    <t>IMPERMEABILIZAÇÃO DE PAREDES COM ARGAMASSA DE CIMENTO E AREIA, COM ADITIVO IMPERMEABILIZANTE, E = 2CM. AF_06/2018</t>
  </si>
  <si>
    <t xml:space="preserve"> 6 </t>
  </si>
  <si>
    <t>ESTRUTURA METALICA DO BRISE</t>
  </si>
  <si>
    <t xml:space="preserve"> 6.1 </t>
  </si>
  <si>
    <t>ESTRUTURA BRISE</t>
  </si>
  <si>
    <t xml:space="preserve"> 6.1.2 </t>
  </si>
  <si>
    <t xml:space="preserve"> 101010 </t>
  </si>
  <si>
    <t>CARGA, MANOBRA E DESCARGA DE PERFIL METÁLICO EM CAMINHÃO CARROCERIA COM GUINDAUTO (MUNCK) 11,7 TM. AF_07/2020</t>
  </si>
  <si>
    <t>T</t>
  </si>
  <si>
    <t xml:space="preserve"> 6.1.3 </t>
  </si>
  <si>
    <t xml:space="preserve"> 100952 </t>
  </si>
  <si>
    <t>TRANSPORTE COM CAMINHÃO CARROCERIA COM GUINDAUTO (MUNCK),  MOMENTO MÁXIMO DE CARGA 11,7 TM, EM VIA URBANA PAVIMENTADA, DMT ATÉ 30KM (UNIDADE: TXKM). AF_07/2020</t>
  </si>
  <si>
    <t>TXKM</t>
  </si>
  <si>
    <t xml:space="preserve"> 6.1.4 </t>
  </si>
  <si>
    <t xml:space="preserve"> COMP0479 </t>
  </si>
  <si>
    <t>AQUISIÇÃO E MONTAGEM DE ESTRUTURA COM PERFIL ACO ASTM A36 LAMINADO + FIXACOES</t>
  </si>
  <si>
    <t xml:space="preserve"> 6.1.5 </t>
  </si>
  <si>
    <t xml:space="preserve"> 100719 </t>
  </si>
  <si>
    <t>PINTURA COM TINTA ALQUÍDICA DE FUNDO (TIPO ZARCÃO) PULVERIZADA SOBRE PERFIL METÁLICO EXECUTADO EM FÁBRICA (POR DEMÃO). AF_01/2020_PE</t>
  </si>
  <si>
    <t xml:space="preserve"> 6.1.6 </t>
  </si>
  <si>
    <t xml:space="preserve"> 100739 </t>
  </si>
  <si>
    <t>PINTURA COM TINTA ALQUÍDICA DE ACABAMENTO (ESMALTE SINTÉTICO ACETINADO) PULVERIZADA SOBRE PERFIL METÁLICO EXECUTADO EM FÁBRICA (POR DEMÃO). AF_01/2020_PE</t>
  </si>
  <si>
    <t xml:space="preserve"> COMP0576 </t>
  </si>
  <si>
    <t>IÇAMENTO DE ESTRUTURA METALICA</t>
  </si>
  <si>
    <t xml:space="preserve"> 6.2 </t>
  </si>
  <si>
    <t>PASSARELA</t>
  </si>
  <si>
    <t xml:space="preserve"> 6.2.1 </t>
  </si>
  <si>
    <t xml:space="preserve"> COMP0575 </t>
  </si>
  <si>
    <t>PASSARELA PARA ACESSO PLANO INCLINADO CHAPA ACO XADREZ 6,3mm</t>
  </si>
  <si>
    <t xml:space="preserve"> 7 </t>
  </si>
  <si>
    <t>REVESTIMENTOS CERAMICOS</t>
  </si>
  <si>
    <t xml:space="preserve"> 7.1 </t>
  </si>
  <si>
    <t xml:space="preserve"> COMP0889 </t>
  </si>
  <si>
    <t>REVESTIMENTO CERÂMICO PARA PISO 100X100CM, PORTINARI MOMENTO GR</t>
  </si>
  <si>
    <t xml:space="preserve"> 7.2 </t>
  </si>
  <si>
    <t xml:space="preserve"> COMP0644 </t>
  </si>
  <si>
    <t>REVESTIMENTO CERÂMICO PARA PISO COM PLACAS TIPO PORCELANATO DE DIMENSÕES 100X100 CM APLICADA EM AMBIENTES INTERNOS (PORTINARI MOMENTO SBE)</t>
  </si>
  <si>
    <t xml:space="preserve"> 7.3 </t>
  </si>
  <si>
    <t xml:space="preserve"> COMP0886 </t>
  </si>
  <si>
    <t>SOLEIRA EM MÁRMORE CREMA MARFIL - FORNECIMENTO E INSTALAÇÃO.</t>
  </si>
  <si>
    <t xml:space="preserve"> 7.4 </t>
  </si>
  <si>
    <t xml:space="preserve"> COMP.313 </t>
  </si>
  <si>
    <t>REVESTIMENTO CERÂMICO PARA PAREDES INTERNAS, DIMENSÕES 30X60, MODELO PORTINARI LOFT WH BOLD</t>
  </si>
  <si>
    <t xml:space="preserve"> 7.5 </t>
  </si>
  <si>
    <t xml:space="preserve"> COMP.625 </t>
  </si>
  <si>
    <t>RODAPÉ CERÂMICO DE 7CM DE ALTURA COM PLACAS PORCELANATO PORTINARI - MOMENTO SBE NAT - 100 X 100 CM</t>
  </si>
  <si>
    <t xml:space="preserve"> 8 </t>
  </si>
  <si>
    <t>FECHAMENTOS E  VEDAÇÕES</t>
  </si>
  <si>
    <t xml:space="preserve"> 8.1 </t>
  </si>
  <si>
    <t xml:space="preserve"> 96367 </t>
  </si>
  <si>
    <t>PAREDE COM PLACAS DE GESSO ACARTONADO (DRYWALL), PARA USO INTERNO, COM DUAS FACES DUPLAS E ESTRUTURA METÁLICA COM GUIAS SIMPLES, COM VÃOS. AF_06/2017_PS</t>
  </si>
  <si>
    <t xml:space="preserve"> 8.3 </t>
  </si>
  <si>
    <t xml:space="preserve"> 103325 </t>
  </si>
  <si>
    <t>ALVENARIA DE VEDAÇÃO DE BLOCOS CERÂMICOS FURADOS NA VERTICAL DE 14X19X39 CM (ESPESSURA 14 CM) E ARGAMASSA DE ASSENTAMENTO COM PREPARO MANUAL. AF_12/2021</t>
  </si>
  <si>
    <t xml:space="preserve"> 8.4 </t>
  </si>
  <si>
    <t xml:space="preserve"> 87904 </t>
  </si>
  <si>
    <t>CHAPISCO APLICADO EM ALVENARIA (COM PRESENÇA DE VÃOS) E ESTRUTURAS DE CONCRETO DE FACHADA, COM COLHER DE PEDREIRO.  ARGAMASSA TRAÇO 1:3 COM PREPARO MANUAL. AF_10/2022</t>
  </si>
  <si>
    <t xml:space="preserve"> 8.5 </t>
  </si>
  <si>
    <t xml:space="preserve"> 89048 </t>
  </si>
  <si>
    <t>(COMPOSIÇÃO REPRESENTATIVA) DO SERVIÇO DE EMBOÇO/MASSA ÚNICA, TRAÇO 1:2:8, PREPARO MECÂNICO, COM BETONEIRA DE 400L, EM PAREDES DE AMBIENTES INTERNOS, COM EXECUÇÃO DE TALISCAS. AF_11/2014</t>
  </si>
  <si>
    <t xml:space="preserve"> 8.6 </t>
  </si>
  <si>
    <t xml:space="preserve"> 88485 </t>
  </si>
  <si>
    <t>APLICAÇÃO DE FUNDO SELADOR ACRÍLICO EM PAREDES, UMA DEMÃO. AF_06/2014</t>
  </si>
  <si>
    <t xml:space="preserve"> 8.7 </t>
  </si>
  <si>
    <t xml:space="preserve"> 88497 </t>
  </si>
  <si>
    <t>EMASSAMENTO COM MASSA LÁTEX, APLICAÇÃO EM PAREDE, DUAS DEMÃOS, LIXAMENTO MANUAL. AF_04/2023</t>
  </si>
  <si>
    <t xml:space="preserve"> 9 </t>
  </si>
  <si>
    <t>LAJES</t>
  </si>
  <si>
    <t xml:space="preserve"> 9.1 </t>
  </si>
  <si>
    <t xml:space="preserve"> 101963 </t>
  </si>
  <si>
    <t>LAJE PRÉ-MOLDADA UNIDIRECIONAL, BIAPOIADA, PARA PISO, ENCHIMENTO EM CERÂMICA, VIGOTA CONVENCIONAL, ALTURA TOTAL DA LAJE (ENCHIMENTO+CAPA) = (8+4). AF_11/2020</t>
  </si>
  <si>
    <t xml:space="preserve"> 9.2 </t>
  </si>
  <si>
    <t xml:space="preserve"> 97096 </t>
  </si>
  <si>
    <t>CONCRETAGEM DE RADIER, PISO DE CONCRETO OU LAJE SOBRE SOLO, FCK 30 MPA - LANÇAMENTO, ADENSAMENTO E ACABAMENTO. AF_09/2021</t>
  </si>
  <si>
    <t xml:space="preserve"> 9.4 </t>
  </si>
  <si>
    <t xml:space="preserve"> 9.5 </t>
  </si>
  <si>
    <t xml:space="preserve"> 9.6 </t>
  </si>
  <si>
    <t xml:space="preserve"> 11 </t>
  </si>
  <si>
    <t>FORROS DE GESSO</t>
  </si>
  <si>
    <t xml:space="preserve"> 11.1 </t>
  </si>
  <si>
    <t xml:space="preserve"> 96113 </t>
  </si>
  <si>
    <t>FORRO EM PLACAS DE GESSO, PARA AMBIENTES COMERCIAIS. AF_05/2017_PS</t>
  </si>
  <si>
    <t xml:space="preserve"> 11.2 </t>
  </si>
  <si>
    <t xml:space="preserve"> COMP.312 </t>
  </si>
  <si>
    <t>FORRO MINERAL REGULAR 0,625x0,625mm</t>
  </si>
  <si>
    <t xml:space="preserve"> 11.3 </t>
  </si>
  <si>
    <t xml:space="preserve"> 88496 </t>
  </si>
  <si>
    <t>EMASSAMENTO COM MASSA LÁTEX, APLICAÇÃO EM TETO, DUAS DEMÃOS, LIXAMENTO MANUAL. AF_04/2023</t>
  </si>
  <si>
    <t xml:space="preserve"> 12 </t>
  </si>
  <si>
    <t>PINTURA</t>
  </si>
  <si>
    <t xml:space="preserve"> 12.1 </t>
  </si>
  <si>
    <t>PINTURAS INTERNAS</t>
  </si>
  <si>
    <t xml:space="preserve"> 12.1.1 </t>
  </si>
  <si>
    <t xml:space="preserve"> 99814 </t>
  </si>
  <si>
    <t>LIMPEZA DE SUPERFÍCIE COM JATO DE ALTA PRESSÃO. AF_04/2019</t>
  </si>
  <si>
    <t xml:space="preserve"> 12.1.2 </t>
  </si>
  <si>
    <t xml:space="preserve"> 88484 </t>
  </si>
  <si>
    <t>APLICAÇÃO DE FUNDO SELADOR ACRÍLICO EM TETO, UMA DEMÃO. AF_06/2014</t>
  </si>
  <si>
    <t xml:space="preserve"> 12.1.3 </t>
  </si>
  <si>
    <t xml:space="preserve"> 88489 </t>
  </si>
  <si>
    <t>APLICAÇÃO MANUAL DE PINTURA COM TINTA LÁTEX ACRÍLICA EM PAREDES, DUAS DEMÃOS. AF_06/2014</t>
  </si>
  <si>
    <t xml:space="preserve"> 12.1.4 </t>
  </si>
  <si>
    <t xml:space="preserve"> 88488 </t>
  </si>
  <si>
    <t>APLICAÇÃO MANUAL DE PINTURA COM TINTA LÁTEX ACRÍLICA EM TETO, DUAS DEMÃOS. AF_06/2014</t>
  </si>
  <si>
    <t xml:space="preserve"> 12.1.5 </t>
  </si>
  <si>
    <t xml:space="preserve"> 12.2 </t>
  </si>
  <si>
    <t>PINTURAS EXTERNAS</t>
  </si>
  <si>
    <t xml:space="preserve"> 12.2.1 </t>
  </si>
  <si>
    <t xml:space="preserve"> 12.2.2 </t>
  </si>
  <si>
    <t xml:space="preserve"> COMP.539 </t>
  </si>
  <si>
    <t>LOCACAO DE ANDAIME METALICO TIPO FACHADEIRO, PECAS COM APROXIMADAMENTE 1,20 M DE LARGURA E 2,0 M DE ALTURA, INCLUINDO DIAGONAIS EM X, BARRAS DE LIGACAO, SAPATAS E DEMAIS ITENS NECESSARIOS A MONTAGEM</t>
  </si>
  <si>
    <t xml:space="preserve"> 12.2.4 </t>
  </si>
  <si>
    <t xml:space="preserve"> 95622 </t>
  </si>
  <si>
    <t>APLICAÇÃO MANUAL DE TINTA LÁTEX ACRÍLICA EM PANOS COM PRESENÇA DE VÃOS DE EDIFÍCIOS DE MÚLTIPLOS PAVIMENTOS, DUAS DEMÃOS. AF_11/2016</t>
  </si>
  <si>
    <t xml:space="preserve"> 12.2.5 </t>
  </si>
  <si>
    <t xml:space="preserve"> COMP.629 </t>
  </si>
  <si>
    <t>TEXTURA EFEITO CIMENTO RUSTICO</t>
  </si>
  <si>
    <t xml:space="preserve"> 12.2.6 </t>
  </si>
  <si>
    <t xml:space="preserve"> 97631 </t>
  </si>
  <si>
    <t>DEMOLIÇÃO DE ARGAMASSAS, DE FORMA MANUAL, SEM REAPROVEITAMENTO. AF_09/2023</t>
  </si>
  <si>
    <t xml:space="preserve"> 12.2.7 </t>
  </si>
  <si>
    <t xml:space="preserve"> 104218 </t>
  </si>
  <si>
    <t>EMBOÇO OU MASSA ÚNICA EM ARGAMASSA TRAÇO 1:2:8, PREPARO MANUAL, APLICADA MANUALMENTE EM PANOS DE FACHADA COM PRESENÇA DE VÃOS, ESPESSURA DE 25 MM, ACESSO POR ANDAIME. AF_08/2022</t>
  </si>
  <si>
    <t xml:space="preserve"> 12.2.8 </t>
  </si>
  <si>
    <t xml:space="preserve"> COMP0483 </t>
  </si>
  <si>
    <t>REVESTIMENTO CERÂMICO PARA PAREDES EXTERNAS EM PASTILHAS DE PORCELANA IMITANDO TIJOLO, ALINHADAS A PRUMO, APLICADO EM PANOS SEM VÃOS. AF_06/2014</t>
  </si>
  <si>
    <t xml:space="preserve"> 13 </t>
  </si>
  <si>
    <t>ESQUADRIAS</t>
  </si>
  <si>
    <t xml:space="preserve"> 13.1 </t>
  </si>
  <si>
    <t>PORTAS</t>
  </si>
  <si>
    <t xml:space="preserve"> 13.1.1 </t>
  </si>
  <si>
    <t xml:space="preserve"> COMP0788 </t>
  </si>
  <si>
    <t>KIT DE PORTA DE MADEIRA PARA PINTURA, SEMI-OCA (LEVE OU MÉDIA), PADRÃO MÉDIO, 110X210CM, ESPESSURA DE 3,5CM, ITENS INCLUSOS: DOBRADIÇAS, MONTAGEM E INSTALAÇÃO DO BATENTE, FECHADURA COM EXECUÇÃO DO FURO - FORNECIMENTO E INSTALAÇÃO.</t>
  </si>
  <si>
    <t xml:space="preserve"> 13.1.2 </t>
  </si>
  <si>
    <t xml:space="preserve"> 90822 </t>
  </si>
  <si>
    <t>PORTA DE MADEIRA PARA PINTURA, SEMI-OCA (LEVE OU MÉDIA), 80X210CM, ESPESSURA DE 3,5CM, INCLUSO DOBRADIÇAS - FORNECIMENTO E INSTALAÇÃO. AF_12/2019</t>
  </si>
  <si>
    <t xml:space="preserve"> 13.1.3 </t>
  </si>
  <si>
    <t xml:space="preserve"> 90823 </t>
  </si>
  <si>
    <t>PORTA DE MADEIRA PARA PINTURA, SEMI-OCA (LEVE OU MÉDIA), 90X210CM, ESPESSURA DE 3,5CM, INCLUSO DOBRADIÇAS - FORNECIMENTO E INSTALAÇÃO. AF_12/2019</t>
  </si>
  <si>
    <t xml:space="preserve"> 13.1.5 </t>
  </si>
  <si>
    <t xml:space="preserve"> 91338 </t>
  </si>
  <si>
    <t>PORTA DE ALUMÍNIO DE ABRIR COM LAMBRI, COM GUARNIÇÃO, FIXAÇÃO COM PARAFUSOS - FORNECIMENTO E INSTALAÇÃO. AF_12/2019</t>
  </si>
  <si>
    <t xml:space="preserve"> 13.1.7 </t>
  </si>
  <si>
    <t xml:space="preserve"> COMP.356 </t>
  </si>
  <si>
    <t>PORTA DE MADEIRA LISA PARA PINTURA, 140X210X3,5CM, 2 FOLHAS, INCLUSO ADUELA 2A, ALIZAR 2A E DOBRADIÇAS. AF_12/2019</t>
  </si>
  <si>
    <t xml:space="preserve"> 13.1.10 </t>
  </si>
  <si>
    <t xml:space="preserve"> 102213 </t>
  </si>
  <si>
    <t>PINTURA VERNIZ (INCOLOR) ALQUÍDICO EM MADEIRA, USO INTERNO E EXTERNO, 2 DEMÃOS. AF_01/2021</t>
  </si>
  <si>
    <t xml:space="preserve"> 13.2 </t>
  </si>
  <si>
    <t>JANELAS/DIVISÓRIAS</t>
  </si>
  <si>
    <t xml:space="preserve"> 13.2.2 </t>
  </si>
  <si>
    <t xml:space="preserve"> 102176 </t>
  </si>
  <si>
    <t>INSTALAÇÃO DE VIDRO LAMINADO, E = 8 MM (4+4), ENCAIXADO EM PERFIL U. AF_01/2021_PS</t>
  </si>
  <si>
    <t xml:space="preserve"> 14 </t>
  </si>
  <si>
    <t>INCENDIO</t>
  </si>
  <si>
    <t xml:space="preserve"> 14.1 </t>
  </si>
  <si>
    <t xml:space="preserve"> COMP.637 </t>
  </si>
  <si>
    <t>BOMBA CENTRÍFUGA, TRIFÁSICA, 5 CV - FORNECIMENTO E INSTALAÇÃO. AF_12/2020</t>
  </si>
  <si>
    <t xml:space="preserve"> 14.2 </t>
  </si>
  <si>
    <t xml:space="preserve"> 101917 </t>
  </si>
  <si>
    <t>MANÔMETRO 0 A 200 PSI (0 A 14 KGF/CM2), D = 50MM - FORNECIMENTO E INSTALAÇÃO. AF_10/2020</t>
  </si>
  <si>
    <t xml:space="preserve"> 14.3 </t>
  </si>
  <si>
    <t xml:space="preserve"> 94499 </t>
  </si>
  <si>
    <t>REGISTRO DE GAVETA BRUTO, LATÃO, ROSCÁVEL, 2 1/2" - FORNECIMENTO E INSTALAÇÃO. AF_08/2021</t>
  </si>
  <si>
    <t xml:space="preserve"> 14.4 </t>
  </si>
  <si>
    <t xml:space="preserve"> 94500 </t>
  </si>
  <si>
    <t>REGISTRO DE GAVETA BRUTO, LATÃO, ROSCÁVEL, 3" - FORNECIMENTO E INSTALAÇÃO. AF_08/2021</t>
  </si>
  <si>
    <t xml:space="preserve"> 14.5 </t>
  </si>
  <si>
    <t xml:space="preserve"> 99624 </t>
  </si>
  <si>
    <t>VÁLVULA DE RETENÇÃO HORIZONTAL, DE BRONZE, ROSCÁVEL, 2 1/2" - FORNECIMENTO E INSTALAÇÃO. AF_08/2021</t>
  </si>
  <si>
    <t xml:space="preserve"> 14.6 </t>
  </si>
  <si>
    <t xml:space="preserve"> 103019 </t>
  </si>
  <si>
    <t>REGISTRO OU VÁLVULA GLOBO ANGULAR EM LATÃO, PARA HIDRANTES EM INSTALAÇÃO PREDIAL DE INCÊNDIO, 45 GRAUS, 2 1/2" - FORNECIMENTO E INSTALAÇÃO. AF_08/2021</t>
  </si>
  <si>
    <t xml:space="preserve"> 14.7 </t>
  </si>
  <si>
    <t xml:space="preserve"> 97520 </t>
  </si>
  <si>
    <t>CURVA 90 GRAUS, EM AÇO, CONEXÃO SOLDADA, DN 32 (1 1/4"), INSTALADO EM REDE DE ALIMENTAÇÃO PARA SPRINKLER - FORNECIMENTO E INSTALAÇÃO. AF_10/2020</t>
  </si>
  <si>
    <t xml:space="preserve"> 14.8 </t>
  </si>
  <si>
    <t xml:space="preserve"> 92390 </t>
  </si>
  <si>
    <t>JOELHO 90 GRAUS, EM FERRO GALVANIZADO, DN 65 (2 1/2"), CONEXÃO ROSQUEADA, INSTALADO EM REDE DE ALIMENTAÇÃO PARA HIDRANTE - FORNECIMENTO E INSTALAÇÃO. AF_10/2020</t>
  </si>
  <si>
    <t xml:space="preserve"> 14.9 </t>
  </si>
  <si>
    <t xml:space="preserve"> 92372 </t>
  </si>
  <si>
    <t>LUVA, EM FERRO GALVANIZADO, DN 32 (1 1/4"), CONEXÃO ROSQUEADA, INSTALADO EM REDE DE ALIMENTAÇÃO PARA HIDRANTE - FORNECIMENTO E INSTALAÇÃO. AF_10/2020</t>
  </si>
  <si>
    <t xml:space="preserve"> 14.10 </t>
  </si>
  <si>
    <t xml:space="preserve"> COMP.638 </t>
  </si>
  <si>
    <t>LUVA, EM AÇO, CONEXÃO SOLDADA, DN 65 (2 1/2") X 32 (1"), INSTALADO EM REDE DE ALIMENTAÇÃO PARA HIDRANTE - FORNECIMENTO E INSTALAÇÃO. AF_10/2020</t>
  </si>
  <si>
    <t xml:space="preserve"> 14.11 </t>
  </si>
  <si>
    <t xml:space="preserve"> 92910 </t>
  </si>
  <si>
    <t>LUVA DE REDUÇÃO, EM FERRO GALVANIZADO, 2 1/2" X 1 1/2", CONEXÃO ROSQUEADA, INSTALADO EM PRUMADAS - FORNECIMENTO E INSTALAÇÃO. AF_10/2020</t>
  </si>
  <si>
    <t xml:space="preserve"> 14.12 </t>
  </si>
  <si>
    <t xml:space="preserve"> 92377 </t>
  </si>
  <si>
    <t>NIPLE, EM FERRO GALVANIZADO, DN 65 (2 1/2"), CONEXÃO ROSQUEADA, INSTALADO EM REDE DE ALIMENTAÇÃO PARA HIDRANTE - FORNECIMENTO E INSTALAÇÃO. AF_10/2020</t>
  </si>
  <si>
    <t xml:space="preserve"> 14.13 </t>
  </si>
  <si>
    <t xml:space="preserve"> COMP.611 </t>
  </si>
  <si>
    <t>TÊ, EM FERRO GALVANIZADO, CONEXÃO ROSQUEADA, DE REDUÇÃO DN 65X20(2 1/2"), INSTALADO EM REDE DE ALIMENTAÇÃO PARA HIDRANTE - FORNECIMENTO E INSTALAÇÃO. AF_10/2020</t>
  </si>
  <si>
    <t xml:space="preserve"> 14.14 </t>
  </si>
  <si>
    <t xml:space="preserve"> 92642 </t>
  </si>
  <si>
    <t>TÊ, EM FERRO GALVANIZADO, CONEXÃO ROSQUEADA, DN 65 (2 1/2"), INSTALADO EM REDE DE ALIMENTAÇÃO PARA HIDRANTE - FORNECIMENTO E INSTALAÇÃO. AF_10/2020</t>
  </si>
  <si>
    <t xml:space="preserve"> 14.15 </t>
  </si>
  <si>
    <t xml:space="preserve"> 92367 </t>
  </si>
  <si>
    <t>TUBO DE AÇO GALVANIZADO COM COSTURA, CLASSE MÉDIA, DN 65 (2 1/2"), CONEXÃO ROSQUEADA, INSTALADO EM REDE DE ALIMENTAÇÃO PARA HIDRANTE - FORNECIMENTO E INSTALAÇÃO. AF_10/2020</t>
  </si>
  <si>
    <t xml:space="preserve"> 14.16 </t>
  </si>
  <si>
    <t xml:space="preserve"> 92368 </t>
  </si>
  <si>
    <t>TUBO DE AÇO GALVANIZADO COM COSTURA, CLASSE MÉDIA, DN 80 (3"), CONEXÃO ROSQUEADA, INSTALADO EM REDE DE ALIMENTAÇÃO PARA HIDRANTE - FORNECIMENTO E INSTALAÇÃO. AF_10/2020</t>
  </si>
  <si>
    <t xml:space="preserve"> 14.17 </t>
  </si>
  <si>
    <t xml:space="preserve"> 96765 </t>
  </si>
  <si>
    <t>ABRIGO PARA HIDRANTE, 90X60X17CM, COM REGISTRO GLOBO ANGULAR 45 GRAUS 2 1/2", ADAPTADOR STORZ 2 1/2", MANGUEIRA DE INCÊNDIO 20M, REDUÇÃO 2 1/2" X 1 1/2" E ESGUICHO EM LATÃO 1 1/2" - FORNECIMENTO E INSTALAÇÃO. AF_10/2020</t>
  </si>
  <si>
    <t xml:space="preserve"> 14.18 </t>
  </si>
  <si>
    <t xml:space="preserve"> 101916 </t>
  </si>
  <si>
    <t>HIDRANTE SUBTERRÂNEO PREDIAL (COM CURVA LONGA E CAIXA), DN 75 MM - FORNECIMENTO E INSTALAÇÃO. AF_10/2020</t>
  </si>
  <si>
    <t xml:space="preserve"> 14.19 </t>
  </si>
  <si>
    <t xml:space="preserve"> COMP0511 </t>
  </si>
  <si>
    <t>SIRENE AUDIO VISUAL ALARME DE INCENDIO</t>
  </si>
  <si>
    <t xml:space="preserve"> 14.20 </t>
  </si>
  <si>
    <t xml:space="preserve"> COMP0512 </t>
  </si>
  <si>
    <t>CENTRAL ALARME DE INCENDIO</t>
  </si>
  <si>
    <t xml:space="preserve"> 14.21 </t>
  </si>
  <si>
    <t xml:space="preserve"> COMP0740 </t>
  </si>
  <si>
    <t>DETECTOR DE CALOR EM FORRO - FORNECIMENTO E INSTALAÇÃO.</t>
  </si>
  <si>
    <t xml:space="preserve"> 14.22 </t>
  </si>
  <si>
    <t xml:space="preserve"> COMP0578 </t>
  </si>
  <si>
    <t>DETECTOR DE INCENDIO</t>
  </si>
  <si>
    <t xml:space="preserve"> 14.23 </t>
  </si>
  <si>
    <t xml:space="preserve"> COMP.612 </t>
  </si>
  <si>
    <t>EXTINTOR DE INCÊNDIO PORTÁTIL COM CARGA DE PQS DE 8 KG, CLASSE ABC - FORNECIMENTO E INSTALAÇÃO. AF_10/2020_PE</t>
  </si>
  <si>
    <t xml:space="preserve"> 14.24 </t>
  </si>
  <si>
    <t xml:space="preserve"> 101905 </t>
  </si>
  <si>
    <t>EXTINTOR DE INCÊNDIO PORTÁTIL COM CARGA DE ÁGUA PRESSURIZADA DE 10 L, CLASSE A - FORNECIMENTO E INSTALAÇÃO. AF_10/2020_PE</t>
  </si>
  <si>
    <t xml:space="preserve"> 14.25 </t>
  </si>
  <si>
    <t xml:space="preserve"> 101910 </t>
  </si>
  <si>
    <t>EXTINTOR DE INCÊNDIO PORTÁTIL COM CARGA DE PQS DE 8 KG, CLASSE BC - FORNECIMENTO E INSTALAÇÃO. AF_10/2020_PE</t>
  </si>
  <si>
    <t xml:space="preserve"> 14.26 </t>
  </si>
  <si>
    <t xml:space="preserve"> 14.27 </t>
  </si>
  <si>
    <t xml:space="preserve"> 97599 </t>
  </si>
  <si>
    <t>LUMINÁRIA DE EMERGÊNCIA, COM 30 LÂMPADAS LED DE 2 W, SEM REATOR - FORNECIMENTO E INSTALAÇÃO. AF_02/2020</t>
  </si>
  <si>
    <t xml:space="preserve"> 14.28 </t>
  </si>
  <si>
    <t xml:space="preserve"> COMP0513 </t>
  </si>
  <si>
    <t>ACIONADOR MANUAL DA BOMBA CONTRA INCENDIO</t>
  </si>
  <si>
    <t xml:space="preserve"> 14.29 </t>
  </si>
  <si>
    <t xml:space="preserve"> COMP0510 </t>
  </si>
  <si>
    <t>ACIONADOR MANUAL DE ALARME CONTRA INCENDIO</t>
  </si>
  <si>
    <t xml:space="preserve"> 14.30 </t>
  </si>
  <si>
    <t xml:space="preserve"> COMP.639 </t>
  </si>
  <si>
    <t>PLACA EM ACRILICO PARA SINALIZACAO PROIBIDO UTILIZAR ELEVADOR EM CASO DE INCENDIO</t>
  </si>
  <si>
    <t xml:space="preserve"> 14.42 </t>
  </si>
  <si>
    <t xml:space="preserve"> COMP.383 </t>
  </si>
  <si>
    <t>PLACA FOTOLUMINESCENTE DE INCENDIO E PANICO,  INDICAÇÃO DO PONTO DE ACIONAMENTO DA BOMBA DE INCENDIO, TIPO DISTANCIA 06M</t>
  </si>
  <si>
    <t xml:space="preserve"> 14.43 </t>
  </si>
  <si>
    <t xml:space="preserve"> COMP.385 </t>
  </si>
  <si>
    <t>PLACA FOTOLUMINESCENTE DE INCENDIO E PANICO,  INDICAÇÃO DO PONTO DE ACIONAMENTO DO ALARME DE INCENDIO, TIPO DISTANCIA 08M</t>
  </si>
  <si>
    <t xml:space="preserve"> 14.44 </t>
  </si>
  <si>
    <t xml:space="preserve"> COMP.391 </t>
  </si>
  <si>
    <t>PLACA FOTOLUMINESCENTE DE INCENDIO E PANICO,  INDICAÇÃO DA SAIDA DE EMERGENCIA FIXADA ACIMA DA PORTA, TIPO DISTANCIA 10M</t>
  </si>
  <si>
    <t xml:space="preserve"> 14.45 </t>
  </si>
  <si>
    <t xml:space="preserve"> COMP.392 </t>
  </si>
  <si>
    <t>PLACA FOTOLUMINESCENTE DE INCENDIO E PANICO,  INDICAÇÃO DE EQUIPAMENTO DE EXTINTOR, TIPO PLACA DE EXTINTOR E6-A</t>
  </si>
  <si>
    <t xml:space="preserve"> 14.46 </t>
  </si>
  <si>
    <t xml:space="preserve"> COMP.393 </t>
  </si>
  <si>
    <t>PLACA FOTOLUMINESCENTE DE INCENDIO E PANICO,  INDICAÇÃO DACASA DE BOMBAS, TIPO DE  INDICAÇÃO MA2</t>
  </si>
  <si>
    <t xml:space="preserve"> 14.47 </t>
  </si>
  <si>
    <t xml:space="preserve"> 102494 </t>
  </si>
  <si>
    <t>PINTURA DE PISO COM TINTA EPÓXI, APLICAÇÃO MANUAL, 2 DEMÃOS, INCLUSO PRIMER EPÓXI. AF_05/2021</t>
  </si>
  <si>
    <t xml:space="preserve"> 14.48 </t>
  </si>
  <si>
    <t xml:space="preserve"> COMP.445 </t>
  </si>
  <si>
    <t>PLACA EM ACRILICO PARA SINALIZACAO DE PORTAS, FIXADAS POR ADESIVOS DUPLA FACE, DA ANLIK OU SIMILAR</t>
  </si>
  <si>
    <t xml:space="preserve"> 14.49 </t>
  </si>
  <si>
    <t xml:space="preserve"> COMP.394 </t>
  </si>
  <si>
    <t>PLACA FOTOLUMINESCENTE DE INCENDIO E PANICO,  INDICAÇÃO DO PONTO DE ENCONTRO BRIGADA DE INCENDIO, TIPO E44</t>
  </si>
  <si>
    <t xml:space="preserve"> 14.50 </t>
  </si>
  <si>
    <t xml:space="preserve"> COMP.395 </t>
  </si>
  <si>
    <t>PLACA FOTOLUMINESCENTE DE INCENDIO E PANICO,  INDICAÇÃO QUE ORIENTA OS SISTEMAS DE SEGURANÇA ADOTADO, TIPO M1</t>
  </si>
  <si>
    <t xml:space="preserve"> 15 </t>
  </si>
  <si>
    <t>SISTEMA DE PROTEÇÃO CONTRA DESCARGAS ATMOSFÉRICAS (SPDA)</t>
  </si>
  <si>
    <t xml:space="preserve"> 15.1 </t>
  </si>
  <si>
    <t xml:space="preserve"> 96989 </t>
  </si>
  <si>
    <t>CAPTOR TIPO FRANKLIN PARA SPDA - FORNECIMENTO E INSTALAÇÃO. AF_12/2017</t>
  </si>
  <si>
    <t xml:space="preserve"> 15.2 </t>
  </si>
  <si>
    <t xml:space="preserve"> COMP0516 </t>
  </si>
  <si>
    <t>BARRA CHATA EM ALUMÍNIO 70 MM2 (7/8” X 1/8”)  - FORNECIMENTO E INSTALAÇÃO. AF_12/2017</t>
  </si>
  <si>
    <t xml:space="preserve"> 15.3 </t>
  </si>
  <si>
    <t xml:space="preserve"> 96973 </t>
  </si>
  <si>
    <t>CORDOALHA DE COBRE NU 35 MM², NÃO ENTERRADA, COM ISOLADOR - FORNECIMENTO E INSTALAÇÃO. AF_12/2017</t>
  </si>
  <si>
    <t xml:space="preserve"> 15.4 </t>
  </si>
  <si>
    <t xml:space="preserve"> 96977 </t>
  </si>
  <si>
    <t>CORDOALHA DE COBRE NU 50 MM², ENTERRADA, SEM ISOLADOR - FORNECIMENTO E INSTALAÇÃO. AF_12/2017</t>
  </si>
  <si>
    <t xml:space="preserve"> 15.5 </t>
  </si>
  <si>
    <t xml:space="preserve"> 91872 </t>
  </si>
  <si>
    <t>ELETRODUTO RÍGIDO ROSCÁVEL, PVC, DN 32 MM (1"), PARA CIRCUITOS TERMINAIS, INSTALADO EM PAREDE - FORNECIMENTO E INSTALAÇÃO. AF_12/2015</t>
  </si>
  <si>
    <t xml:space="preserve"> 15.6 </t>
  </si>
  <si>
    <t xml:space="preserve"> 95806 </t>
  </si>
  <si>
    <t>CONDULETE DE PVC, TIPO B, PARA ELETRODUTO DE PVC SOLDÁVEL DN 32 MM (1</t>
  </si>
  <si>
    <t xml:space="preserve"> 15.7 </t>
  </si>
  <si>
    <t xml:space="preserve"> COMP0517 </t>
  </si>
  <si>
    <t>CONECTOR DE MEDIÇÃO PARA SPDA - FORNECIMENTO E INSTALAÇÃO.</t>
  </si>
  <si>
    <t xml:space="preserve"> 15.8 </t>
  </si>
  <si>
    <t xml:space="preserve"> COMP0518 </t>
  </si>
  <si>
    <t>TERMINAL A COMPRESSAO EM COBRE ESTANHADO PARA CABO 35 MM2, 1 FURO E 1 COMPRESSAO, PARA PARAFUSO DE FIXACAO M8 - FORNECIMENTO E INSTALAÇÃO.</t>
  </si>
  <si>
    <t xml:space="preserve"> 15.9 </t>
  </si>
  <si>
    <t xml:space="preserve"> 96986 </t>
  </si>
  <si>
    <t>HASTE DE ATERRAMENTO 3/4  PARA SPDA - FORNECIMENTO E INSTALAÇÃO. AF_12/2017</t>
  </si>
  <si>
    <t xml:space="preserve"> 15.10 </t>
  </si>
  <si>
    <t xml:space="preserve"> 98111 </t>
  </si>
  <si>
    <t>CAIXA DE INSPEÇÃO PARA ATERRAMENTO, CIRCULAR, EM POLIETILENO, DIÂMETRO INTERNO = 0,3 M. AF_12/2020</t>
  </si>
  <si>
    <t xml:space="preserve"> 16 </t>
  </si>
  <si>
    <t>INSTALAÇÕES ELETRICAS - BAIXA TENSÃO</t>
  </si>
  <si>
    <t xml:space="preserve"> 16.1 </t>
  </si>
  <si>
    <t>ELETROCALHA</t>
  </si>
  <si>
    <t xml:space="preserve"> 16.1.1 </t>
  </si>
  <si>
    <t xml:space="preserve"> 96562 </t>
  </si>
  <si>
    <t>SUPORTE PARA ELETROCALHA LISA OU PERFURADA EM AÇO GALVANIZADO, LARGURA 200 OU 400 MM E ALTURA 50 MM, ESPAÇADO A CADA 1,5 M, EM PERFILADO DE SEÇÃO 38X76 MM, POR METRO DE ELETRECOLHA FIXADA. AF_07/2017</t>
  </si>
  <si>
    <t xml:space="preserve"> 16.1.2 </t>
  </si>
  <si>
    <t xml:space="preserve"> COMP0520 </t>
  </si>
  <si>
    <t>ELETROCALHA PERFURADA TIPO "U" 150X100 CHAPA 18</t>
  </si>
  <si>
    <t xml:space="preserve"> 16.1.3 </t>
  </si>
  <si>
    <t xml:space="preserve"> COMP0384 </t>
  </si>
  <si>
    <t>CURVA VERTICAL 100 X 50 MM PARA ELETROCALHA METÁLICA, COM ÂNGULO 90°</t>
  </si>
  <si>
    <t xml:space="preserve"> 16.1.4 </t>
  </si>
  <si>
    <t xml:space="preserve"> COMP0522 </t>
  </si>
  <si>
    <t>TE HORIZONTAL PARA ELETROCALHA PERFURADA 150x100cm - FORNECIMENTO E INSTALAÇÃO</t>
  </si>
  <si>
    <t xml:space="preserve"> 16.1.5 </t>
  </si>
  <si>
    <t xml:space="preserve"> COMP0534 </t>
  </si>
  <si>
    <t>SAÍDA HORIZONTAL PARA ELETRODUTO - FORNECIMENTO E INSTALAÇÃO</t>
  </si>
  <si>
    <t xml:space="preserve"> 16.2 </t>
  </si>
  <si>
    <t>ELETRODUTOS</t>
  </si>
  <si>
    <t xml:space="preserve"> 16.2.1 </t>
  </si>
  <si>
    <t xml:space="preserve"> 91834 </t>
  </si>
  <si>
    <t>ELETRODUTO FLEXÍVEL CORRUGADO, PVC, DN 25 MM (3/4"), PARA CIRCUITOS TERMINAIS, INSTALADO EM FORRO - FORNECIMENTO E INSTALAÇÃO. AF_12/2015</t>
  </si>
  <si>
    <t xml:space="preserve"> 16.2.2 </t>
  </si>
  <si>
    <t xml:space="preserve"> 91836 </t>
  </si>
  <si>
    <t>ELETRODUTO FLEXÍVEL CORRUGADO, PVC, DN 32 MM (1"), PARA CIRCUITOS TERMINAIS, INSTALADO EM FORRO - FORNECIMENTO E INSTALAÇÃO. AF_12/2015</t>
  </si>
  <si>
    <t xml:space="preserve"> 16.2.3 </t>
  </si>
  <si>
    <t xml:space="preserve"> 97667 </t>
  </si>
  <si>
    <t>ELETRODUTO FLEXÍVEL CORRUGADO, PEAD, DN 50 (1 1/2"), PARA REDE ENTERRADA DE DISTRIBUIÇÃO DE ENERGIA ELÉTRICA - FORNECIMENTO E INSTALAÇÃO. AF_12/2021</t>
  </si>
  <si>
    <t xml:space="preserve"> 16.2.4 </t>
  </si>
  <si>
    <t xml:space="preserve"> 97668 </t>
  </si>
  <si>
    <t>ELETRODUTO FLEXÍVEL CORRUGADO, PEAD, DN 63 (2"), PARA REDE ENTERRADA DE DISTRIBUIÇÃO DE ENERGIA ELÉTRICA - FORNECIMENTO E INSTALAÇÃO. AF_12/2021</t>
  </si>
  <si>
    <t xml:space="preserve"> 16.2.5 </t>
  </si>
  <si>
    <t xml:space="preserve"> 97669 </t>
  </si>
  <si>
    <t>ELETRODUTO FLEXÍVEL CORRUGADO, PEAD, DN 90 (3"), PARA REDE ENTERRADA DE DISTRIBUIÇÃO DE ENERGIA ELÉTRICA - FORNECIMENTO E INSTALAÇÃO. AF_12/2021</t>
  </si>
  <si>
    <t xml:space="preserve"> 16.2.6 </t>
  </si>
  <si>
    <t xml:space="preserve"> 97670 </t>
  </si>
  <si>
    <t>ELETRODUTO FLEXÍVEL CORRUGADO, PEAD, DN 100 (4"), PARA REDE ENTERRADA DE DISTRIBUIÇÃO DE ENERGIA ELÉTRICA - FORNECIMENTO E INSTALAÇÃO. AF_12/2021</t>
  </si>
  <si>
    <t xml:space="preserve"> 16.2.8 </t>
  </si>
  <si>
    <t xml:space="preserve"> 90443 </t>
  </si>
  <si>
    <t>RASGO EM ALVENARIA PARA RAMAIS/ DISTRIBUIÇÃO COM DIAMETROS MENORES OU IGUAIS A 40 MM. AF_05/2015</t>
  </si>
  <si>
    <t xml:space="preserve"> 16.2.9 </t>
  </si>
  <si>
    <t xml:space="preserve"> 90466 </t>
  </si>
  <si>
    <t>CHUMBAMENTO LINEAR EM ALVENARIA PARA RAMAIS/DISTRIBUIÇÃO COM DIÂMETROS MENORES OU IGUAIS A 40 MM. AF_05/2015</t>
  </si>
  <si>
    <t xml:space="preserve"> 16.3 </t>
  </si>
  <si>
    <t>FIAÇÃO</t>
  </si>
  <si>
    <t xml:space="preserve"> 16.3.1 </t>
  </si>
  <si>
    <t xml:space="preserve"> 91926 </t>
  </si>
  <si>
    <t>CABO DE COBRE FLEXÍVEL ISOLADO, 2,5 MM², ANTI-CHAMA 450/750 V, PARA CIRCUITOS TERMINAIS - FORNECIMENTO E INSTALAÇÃO. AF_12/2015</t>
  </si>
  <si>
    <t xml:space="preserve"> 16.3.2 </t>
  </si>
  <si>
    <t xml:space="preserve"> 91928 </t>
  </si>
  <si>
    <t>CABO DE COBRE FLEXÍVEL ISOLADO, 4 MM², ANTI-CHAMA 450/750 V, PARA CIRCUITOS TERMINAIS - FORNECIMENTO E INSTALAÇÃO. AF_12/2015</t>
  </si>
  <si>
    <t xml:space="preserve"> 16.3.3 </t>
  </si>
  <si>
    <t xml:space="preserve"> 91929 </t>
  </si>
  <si>
    <t>CABO DE COBRE FLEXÍVEL ISOLADO, 4 MM², ANTI-CHAMA 0,6/1,0 KV, PARA CIRCUITOS TERMINAIS - FORNECIMENTO E INSTALAÇÃO. AF_03/2023</t>
  </si>
  <si>
    <t xml:space="preserve"> 16.3.5 </t>
  </si>
  <si>
    <t xml:space="preserve"> 101887 </t>
  </si>
  <si>
    <t>CABO DE COBRE ISOLADO, 16 MM², ANTI-CHAMA 0,6/1 KV, INSTALADO EM ELETROCALHA OU PERFILADO - FORNECIMENTO E INSTALAÇÃO. AF_10/2020</t>
  </si>
  <si>
    <t xml:space="preserve"> 16.3.6 </t>
  </si>
  <si>
    <t xml:space="preserve"> 91934 </t>
  </si>
  <si>
    <t>CABO DE COBRE FLEXÍVEL ISOLADO, 16 MM², ANTI-CHAMA 450/750 V, PARA CIRCUITOS TERMINAIS - FORNECIMENTO E INSTALAÇÃO. AF_12/2015</t>
  </si>
  <si>
    <t xml:space="preserve"> 16.3.7 </t>
  </si>
  <si>
    <t xml:space="preserve"> 101889 </t>
  </si>
  <si>
    <t>CABO DE COBRE ISOLADO, 25 MM², ANTI-CHAMA 0,6/1 KV, INSTALADO EM ELETROCALHA OU PERFILADO - FORNECIMENTO E INSTALAÇÃO. AF_10/2020</t>
  </si>
  <si>
    <t xml:space="preserve"> 16.3.8 </t>
  </si>
  <si>
    <t xml:space="preserve"> 92986 </t>
  </si>
  <si>
    <t>CABO DE COBRE FLEXÍVEL ISOLADO, 35 MM², ANTI-CHAMA 0,6/1,0 KV, PARA REDE ENTERRADA DE DISTRIBUIÇÃO DE ENERGIA ELÉTRICA - FORNECIMENTO E INSTALAÇÃO. AF_12/2021</t>
  </si>
  <si>
    <t xml:space="preserve"> 16.3.9 </t>
  </si>
  <si>
    <t xml:space="preserve"> 92988 </t>
  </si>
  <si>
    <t>CABO DE COBRE FLEXÍVEL ISOLADO, 50 MM², ANTI-CHAMA 0,6/1,0 KV, PARA REDE ENTERRADA DE DISTRIBUIÇÃO DE ENERGIA ELÉTRICA - FORNECIMENTO E INSTALAÇÃO. AF_12/2021</t>
  </si>
  <si>
    <t xml:space="preserve"> 16.3.10 </t>
  </si>
  <si>
    <t xml:space="preserve"> 92990 </t>
  </si>
  <si>
    <t>CABO DE COBRE FLEXÍVEL ISOLADO, 70 MM², ANTI-CHAMA 0,6/1,0 KV, PARA REDE ENTERRADA DE DISTRIBUIÇÃO DE ENERGIA ELÉTRICA - FORNECIMENTO E INSTALAÇÃO. AF_12/2021</t>
  </si>
  <si>
    <t xml:space="preserve"> 16.3.11 </t>
  </si>
  <si>
    <t xml:space="preserve"> 92992 </t>
  </si>
  <si>
    <t>CABO DE COBRE FLEXÍVEL ISOLADO, 95 MM², ANTI-CHAMA 0,6/1,0 KV, PARA REDE ENTERRADA DE DISTRIBUIÇÃO DE ENERGIA ELÉTRICA - FORNECIMENTO E INSTALAÇÃO. AF_12/2021</t>
  </si>
  <si>
    <t xml:space="preserve"> 16.3.12 </t>
  </si>
  <si>
    <t xml:space="preserve"> 93000 </t>
  </si>
  <si>
    <t>CABO DE COBRE FLEXÍVEL ISOLADO, 240 MM², ANTI-CHAMA 0,6/1,0 KV, PARA REDE ENTERRADA DE DISTRIBUIÇÃO DE ENERGIA ELÉTRICA - FORNECIMENTO E INSTALAÇÃO. AF_12/2021</t>
  </si>
  <si>
    <t xml:space="preserve"> 16.3.13 </t>
  </si>
  <si>
    <t xml:space="preserve"> 101568 </t>
  </si>
  <si>
    <t>CABO DE COBRE FLEXÍVEL ISOLADO, 120 MM², 0,6/1,0 KV, PARA REDE AÉREA DE DISTRIBUIÇÃO DE ENERGIA ELÉTRICA DE BAIXA TENSÃO - FORNECIMENTO E INSTALAÇÃO. AF_07/2020</t>
  </si>
  <si>
    <t xml:space="preserve"> 16.3.14 </t>
  </si>
  <si>
    <t xml:space="preserve"> 92996 </t>
  </si>
  <si>
    <t>CABO DE COBRE FLEXÍVEL ISOLADO, 150 MM², ANTI-CHAMA 0,6/1,0 KV, PARA REDE ENTERRADA DE DISTRIBUIÇÃO DE ENERGIA ELÉTRICA - FORNECIMENTO E INSTALAÇÃO. AF_12/2021</t>
  </si>
  <si>
    <t xml:space="preserve"> 16.3.15 </t>
  </si>
  <si>
    <t xml:space="preserve"> 92998 </t>
  </si>
  <si>
    <t>CABO DE COBRE FLEXÍVEL ISOLADO, 185 MM², ANTI-CHAMA 0,6/1,0 KV, PARA REDE ENTERRADA DE DISTRIBUIÇÃO DE ENERGIA ELÉTRICA - FORNECIMENTO E INSTALAÇÃO. AF_12/2021</t>
  </si>
  <si>
    <t xml:space="preserve"> 16.3.16 </t>
  </si>
  <si>
    <t xml:space="preserve"> 93002 </t>
  </si>
  <si>
    <t>CABO DE COBRE FLEXÍVEL ISOLADO, 300 MM², ANTI-CHAMA 0,6/1,0 KV, PARA REDE ENTERRADA DE DISTRIBUIÇÃO DE ENERGIA ELÉTRICA - FORNECIMENTO E INSTALAÇÃO. AF_12/2021</t>
  </si>
  <si>
    <t xml:space="preserve"> 16.4 </t>
  </si>
  <si>
    <t>DISPOSITIVO ELETRICOS EBUTIDOS</t>
  </si>
  <si>
    <t xml:space="preserve"> 16.4.1 </t>
  </si>
  <si>
    <t xml:space="preserve"> 91953 </t>
  </si>
  <si>
    <t>INTERRUPTOR SIMPLES (1 MÓDULO), 10A/250V, INCLUINDO SUPORTE E PLACA - FORNECIMENTO E INSTALAÇÃO. AF_12/2015</t>
  </si>
  <si>
    <t xml:space="preserve"> 16.4.2 </t>
  </si>
  <si>
    <t xml:space="preserve"> 91959 </t>
  </si>
  <si>
    <t>INTERRUPTOR SIMPLES (2 MÓDULOS), 10A/250V, INCLUINDO SUPORTE E PLACA - FORNECIMENTO E INSTALAÇÃO. AF_12/2015</t>
  </si>
  <si>
    <t xml:space="preserve"> 16.4.3 </t>
  </si>
  <si>
    <t xml:space="preserve"> 91967 </t>
  </si>
  <si>
    <t>INTERRUPTOR SIMPLES (3 MÓDULOS), 10A/250V, INCLUINDO SUPORTE E PLACA - FORNECIMENTO E INSTALAÇÃO. AF_12/2015</t>
  </si>
  <si>
    <t xml:space="preserve"> 16.4.4 </t>
  </si>
  <si>
    <t xml:space="preserve"> 91940 </t>
  </si>
  <si>
    <t>CAIXA RETANGULAR 4" X 2" MÉDIA (1,30 M DO PISO), PVC, INSTALADA EM PAREDE - FORNECIMENTO E INSTALAÇÃO. AF_03/2023</t>
  </si>
  <si>
    <t xml:space="preserve"> 16.4.5 </t>
  </si>
  <si>
    <t xml:space="preserve"> 92023 </t>
  </si>
  <si>
    <t>INTERRUPTOR SIMPLES (1 MÓDULO) COM 1 TOMADA DE EMBUTIR 2P+T 10 A,  INCLUINDO SUPORTE E PLACA - FORNECIMENTO E INSTALAÇÃO. AF_12/2015</t>
  </si>
  <si>
    <t xml:space="preserve"> 16.4.6 </t>
  </si>
  <si>
    <t xml:space="preserve"> 92005 </t>
  </si>
  <si>
    <t>TOMADA MÉDIA DE EMBUTIR (2 MÓDULOS), 2P+T 20 A, INCLUINDO SUPORTE E PLACA - FORNECIMENTO E INSTALAÇÃO. AF_12/2015</t>
  </si>
  <si>
    <t xml:space="preserve"> 16.4.7 </t>
  </si>
  <si>
    <t xml:space="preserve"> 91996 </t>
  </si>
  <si>
    <t>TOMADA MÉDIA DE EMBUTIR (1 MÓDULO), 2P+T 10 A, INCLUINDO SUPORTE E PLACA - FORNECIMENTO E INSTALAÇÃO. AF_12/2015</t>
  </si>
  <si>
    <t xml:space="preserve"> 16.4.8 </t>
  </si>
  <si>
    <t xml:space="preserve"> COMP.619 </t>
  </si>
  <si>
    <t>TOMADA PISO DE EMBUTIR (1 MÓDULO), 2P+T 10 A, INCLUINDO SUPORTE E PLACA - FORNECIMENTO E INSTALAÇÃO.</t>
  </si>
  <si>
    <t xml:space="preserve"> 16.4.9 </t>
  </si>
  <si>
    <t xml:space="preserve"> 91997 </t>
  </si>
  <si>
    <t>TOMADA MÉDIA DE EMBUTIR (1 MÓDULO), 2P+T 20 A, INCLUINDO SUPORTE E PLACA - FORNECIMENTO E INSTALAÇÃO. AF_03/2023</t>
  </si>
  <si>
    <t xml:space="preserve"> 16.4.10 </t>
  </si>
  <si>
    <t xml:space="preserve"> COMP0785 </t>
  </si>
  <si>
    <t>POSTE CONDUTOR / COLUNAS / TOTEM PISO TETO</t>
  </si>
  <si>
    <t xml:space="preserve"> 16.5 </t>
  </si>
  <si>
    <t>QUADROS DE DISTRIBUIÇÃO</t>
  </si>
  <si>
    <t xml:space="preserve"> 16.5.1 </t>
  </si>
  <si>
    <t xml:space="preserve"> 101883 </t>
  </si>
  <si>
    <t>QUADRO DE DISTRIBUIÇÃO DE ENERGIA EM CHAPA DE AÇO GALVANIZADO, DE EMBUTIR, COM BARRAMENTO TRIFÁSICO, PARA 18 DISJUNTORES DIN 100A - FORNECIMENTO E INSTALAÇÃO. AF_10/2020</t>
  </si>
  <si>
    <t xml:space="preserve"> 16.5.3 </t>
  </si>
  <si>
    <t xml:space="preserve"> 101880 </t>
  </si>
  <si>
    <t>QUADRO DE DISTRIBUIÇÃO DE ENERGIA EM CHAPA DE AÇO GALVANIZADO, DE EMBUTIR, COM BARRAMENTO TRIFÁSICO, PARA 30 DISJUNTORES DIN 150A - FORNECIMENTO E INSTALAÇÃO. AF_10/2020</t>
  </si>
  <si>
    <t xml:space="preserve"> 16.5.4 </t>
  </si>
  <si>
    <t xml:space="preserve"> 101881 </t>
  </si>
  <si>
    <t>QUADRO DE DISTRIBUIÇÃO DE ENERGIA EM CHAPA DE AÇO GALVANIZADO, DE EMBUTIR, COM BARRAMENTO TRIFÁSICO, PARA 40 DISJUNTORES DIN 100A - FORNECIMENTO E INSTALAÇÃO. AF_10/2020</t>
  </si>
  <si>
    <t xml:space="preserve"> 16.6 </t>
  </si>
  <si>
    <t>DISPOSITIVOS DE PROTEÇÃO</t>
  </si>
  <si>
    <t xml:space="preserve"> 16.6.1 </t>
  </si>
  <si>
    <t xml:space="preserve"> 101895 </t>
  </si>
  <si>
    <t>DISJUNTOR TERMOMAGNÉTICO TRIPOLAR , CORRENTE NOMINAL DE 125A - FORNECIMENTO E INSTALAÇÃO. AF_10/2020</t>
  </si>
  <si>
    <t xml:space="preserve"> 16.6.2 </t>
  </si>
  <si>
    <t xml:space="preserve"> COMP.617 </t>
  </si>
  <si>
    <t>REF. SINAPI (101895) - DISJUNTOR TERMOMAGNÉTICO TRIPOLAR , CORRENTE NOMINAL DE 100A - FORNECIMENTO E INSTALAÇÃO. AF_10/2020</t>
  </si>
  <si>
    <t xml:space="preserve"> 16.6.3 </t>
  </si>
  <si>
    <t xml:space="preserve"> 93670 </t>
  </si>
  <si>
    <t>DISJUNTOR TRIPOLAR TIPO DIN, CORRENTE NOMINAL DE 25A - FORNECIMENTO E INSTALAÇÃO. AF_10/2020</t>
  </si>
  <si>
    <t xml:space="preserve"> 16.6.4 </t>
  </si>
  <si>
    <t xml:space="preserve"> 93672 </t>
  </si>
  <si>
    <t>DISJUNTOR TRIPOLAR TIPO DIN, CORRENTE NOMINAL DE 40A - FORNECIMENTO E INSTALAÇÃO. AF_10/2020</t>
  </si>
  <si>
    <t xml:space="preserve"> 93671 </t>
  </si>
  <si>
    <t>DISJUNTOR TRIPOLAR TIPO DIN, CORRENTE NOMINAL DE 32A - FORNECIMENTO E INSTALAÇÃO. AF_10/2020</t>
  </si>
  <si>
    <t xml:space="preserve"> 16.6.5 </t>
  </si>
  <si>
    <t xml:space="preserve"> 93653 </t>
  </si>
  <si>
    <t>DISJUNTOR MONOPOLAR TIPO DIN, CORRENTE NOMINAL DE 10A - FORNECIMENTO E INSTALAÇÃO. AF_10/2020</t>
  </si>
  <si>
    <t xml:space="preserve"> 16.6.6 </t>
  </si>
  <si>
    <t xml:space="preserve"> 93654 </t>
  </si>
  <si>
    <t>DISJUNTOR MONOPOLAR TIPO DIN, CORRENTE NOMINAL DE 16A - FORNECIMENTO E INSTALAÇÃO. AF_10/2020</t>
  </si>
  <si>
    <t xml:space="preserve"> 16.6.7 </t>
  </si>
  <si>
    <t xml:space="preserve"> 93655 </t>
  </si>
  <si>
    <t>DISJUNTOR MONOPOLAR TIPO DIN, CORRENTE NOMINAL DE 20A - FORNECIMENTO E INSTALAÇÃO. AF_10/2020</t>
  </si>
  <si>
    <t xml:space="preserve"> 16.6.8 </t>
  </si>
  <si>
    <t xml:space="preserve"> 93656 </t>
  </si>
  <si>
    <t>DISJUNTOR MONOPOLAR TIPO DIN, CORRENTE NOMINAL DE 25A - FORNECIMENTO E INSTALAÇÃO. AF_10/2020</t>
  </si>
  <si>
    <t xml:space="preserve"> 16.6.9 </t>
  </si>
  <si>
    <t xml:space="preserve"> 93661 </t>
  </si>
  <si>
    <t>DISJUNTOR BIPOLAR TIPO DIN, CORRENTE NOMINAL DE 16A - FORNECIMENTO E INSTALAÇÃO. AF_10/2020</t>
  </si>
  <si>
    <t xml:space="preserve"> 16.6.10 </t>
  </si>
  <si>
    <t xml:space="preserve"> 101896 </t>
  </si>
  <si>
    <t>DISJUNTOR TERMOMAGNÉTICO TRIPOLAR , CORRENTE NOMINAL DE 200A - FORNECIMENTO E INSTALAÇÃO. AF_10/2020</t>
  </si>
  <si>
    <t xml:space="preserve"> 16.6.11 </t>
  </si>
  <si>
    <t xml:space="preserve"> 16.6.13 </t>
  </si>
  <si>
    <t xml:space="preserve"> 101897 </t>
  </si>
  <si>
    <t>DISJUNTOR TERMOMAGNÉTICO TRIPOLAR , CORRENTE NOMINAL DE 250A - FORNECIMENTO E INSTALAÇÃO. AF_10/2020</t>
  </si>
  <si>
    <t xml:space="preserve"> 16.6.14 </t>
  </si>
  <si>
    <t xml:space="preserve"> COMP0885 </t>
  </si>
  <si>
    <t>REF. SIURB (090824) - DISJUNTOR TRIPOLAR 1600A - FORNECIMENTO E INSTALAÇÃO.</t>
  </si>
  <si>
    <t xml:space="preserve"> 74130/008 </t>
  </si>
  <si>
    <t>DISJUNTOR TERMOMAGNETICO TRIPOLAR EM CAIXA MOLDADA 300 A 400A 600V, FORNECIMENTO E INSTALACAO</t>
  </si>
  <si>
    <t xml:space="preserve"> 16.6.15 </t>
  </si>
  <si>
    <t xml:space="preserve"> COMP0524 </t>
  </si>
  <si>
    <t>DISPOSITIVO DE PROTEÇÃO CONTRA SURTO - FORNECIMENTO E INSTALAÇÃO.</t>
  </si>
  <si>
    <t xml:space="preserve"> 16.6.16 </t>
  </si>
  <si>
    <t xml:space="preserve"> COMP0525 </t>
  </si>
  <si>
    <t>INTERRUPTOR TETRAPOLAR DR in30mA DIN 25A - FORNECIMENTO E INSTALAÇÃO.</t>
  </si>
  <si>
    <t xml:space="preserve"> 16.6.17 </t>
  </si>
  <si>
    <t xml:space="preserve"> COMP0527 </t>
  </si>
  <si>
    <t>INTERRUPTOR TETRAPOLAR DR in30mA DIN 100A - FORNECIMENTO E INSTALAÇÃO.</t>
  </si>
  <si>
    <t xml:space="preserve"> 16.6.18 </t>
  </si>
  <si>
    <t xml:space="preserve"> COMP0526 </t>
  </si>
  <si>
    <t>INTERRUPTOR TETRAPOLAR DR in30mA DIN 125A - FORNECIMENTO E INSTALAÇÃO.</t>
  </si>
  <si>
    <t xml:space="preserve"> 16.6.20 </t>
  </si>
  <si>
    <t xml:space="preserve"> 93673 </t>
  </si>
  <si>
    <t>DISJUNTOR TRIPOLAR TIPO DIN, CORRENTE NOMINAL DE 50A - FORNECIMENTO E INSTALAÇÃO. AF_10/2020</t>
  </si>
  <si>
    <t xml:space="preserve"> 16.6.21 </t>
  </si>
  <si>
    <t xml:space="preserve"> COMP0702 </t>
  </si>
  <si>
    <t>DISJUNTOR TRIPOLAR 80A CURVA C - FORNECIMENTO E INSTALAÇÃO.</t>
  </si>
  <si>
    <t xml:space="preserve"> 16.6.22 </t>
  </si>
  <si>
    <t xml:space="preserve"> COMP0703 </t>
  </si>
  <si>
    <t>DISJUNTOR TRIPOLAR 90A CURVA C - FORNECIMENTO E INSTALAÇÃO.</t>
  </si>
  <si>
    <t xml:space="preserve"> 16.6.23 </t>
  </si>
  <si>
    <t xml:space="preserve"> COMP0704 </t>
  </si>
  <si>
    <t>REF. AGETOP CIVIL (071457) - INTERRUPTOR DIFERENCIAL RESIDUAL (D.R.) TETRAPOLAR DE 63A - FORNECIMENTO E INSTALAÇÃO,</t>
  </si>
  <si>
    <t xml:space="preserve"> 16.6.24 </t>
  </si>
  <si>
    <t xml:space="preserve"> COMP0705 </t>
  </si>
  <si>
    <t>REF. SIURB (090476) - INTERRUPTOR DIFERENCIAL TETRAPOLAR - 80A - FORNECIMENTO E INSTALAÇÃO.</t>
  </si>
  <si>
    <t xml:space="preserve"> 16.6.25 </t>
  </si>
  <si>
    <t xml:space="preserve"> COMP0608 </t>
  </si>
  <si>
    <t>INTERRUPTOR DIFERENCIAL RESIDUAL (D.R.) TETRAPOLAR DE 40A-30mA</t>
  </si>
  <si>
    <t>Un</t>
  </si>
  <si>
    <t xml:space="preserve"> 16.7 </t>
  </si>
  <si>
    <t>LUMINÁRIAS E ACESSÓRIOS</t>
  </si>
  <si>
    <t xml:space="preserve"> 16.7.1 </t>
  </si>
  <si>
    <t xml:space="preserve"> COMP0528 </t>
  </si>
  <si>
    <t>LUMINÁRIA  LED QUADRADA 17X17 DE 12W - FORNECIMENTO E INSTALAÇÃO.</t>
  </si>
  <si>
    <t xml:space="preserve"> 16.7.2 </t>
  </si>
  <si>
    <t xml:space="preserve"> COMP0529 </t>
  </si>
  <si>
    <t>LUMINÁRIA  LED QUADRADA 60X60 DE 48W - FORNECIMENTO E INSTALAÇÃO.</t>
  </si>
  <si>
    <t xml:space="preserve"> 16.7.3 </t>
  </si>
  <si>
    <t xml:space="preserve"> 102085 </t>
  </si>
  <si>
    <t>LUMINÁRIA ESTANQUE COM PROTEÇÃO CONTRA ÁGUA, POEIRA OU IMPACTOS - FORNECIMENTO E INSTALAÇÃO. AF_08/2020</t>
  </si>
  <si>
    <t xml:space="preserve"> 16.7.4 </t>
  </si>
  <si>
    <t xml:space="preserve"> 97891 </t>
  </si>
  <si>
    <t>CAIXA ENTERRADA ELÉTRICA RETANGULAR, EM ALVENARIA COM BLOCOS DE CONCRETO, FUNDO COM BRITA, DIMENSÕES INTERNAS: 0,4X0,4X0,4 M. AF_12/2020</t>
  </si>
  <si>
    <t xml:space="preserve"> 16.7.5 </t>
  </si>
  <si>
    <t xml:space="preserve"> 91944 </t>
  </si>
  <si>
    <t>CAIXA RETANGULAR 4" X 4" BAIXA (0,30 M DO PISO), PVC, INSTALADA EM PAREDE - FORNECIMENTO E INSTALAÇÃO. AF_03/2023</t>
  </si>
  <si>
    <t xml:space="preserve"> 19 </t>
  </si>
  <si>
    <t>INSTALAÇOES ELETRICAS - ALARME DE INCENDIO</t>
  </si>
  <si>
    <t xml:space="preserve"> 19.1 </t>
  </si>
  <si>
    <t xml:space="preserve"> 19.2 </t>
  </si>
  <si>
    <t xml:space="preserve"> COMP0580 </t>
  </si>
  <si>
    <t>CABO PARA ALARME DE INCENDIO, 1,5 MM², 3 VIAS - FORNECIMENTO E INSTALAÇÃO.</t>
  </si>
  <si>
    <t xml:space="preserve"> 19.3 </t>
  </si>
  <si>
    <t xml:space="preserve"> 92868 </t>
  </si>
  <si>
    <t>CAIXA RETANGULAR 4" X 2" MÉDIA (1,30 M DO PISO), METÁLICA, INSTALADA EM PAREDE - FORNECIMENTO E INSTALAÇÃO. AF_12/2015</t>
  </si>
  <si>
    <t xml:space="preserve"> 20 </t>
  </si>
  <si>
    <t>INSTALAÇÕES DE CABEAMENTO ESTRUTURADO</t>
  </si>
  <si>
    <t xml:space="preserve"> 20.1 </t>
  </si>
  <si>
    <t xml:space="preserve"> 20.1.1 </t>
  </si>
  <si>
    <t xml:space="preserve"> 20.1.2 </t>
  </si>
  <si>
    <t xml:space="preserve"> 20.1.3 </t>
  </si>
  <si>
    <t xml:space="preserve"> COMP0753 </t>
  </si>
  <si>
    <t>REF. SBC (059124) - ELETROCALHA PERFURADA TIPO ""U"" 100X50 - FORNECIMENTO E INSTALAÇÃO.</t>
  </si>
  <si>
    <t xml:space="preserve"> 20.1.4 </t>
  </si>
  <si>
    <t xml:space="preserve"> COMP0752 </t>
  </si>
  <si>
    <t>REF. SBC (059413) - ELETROCALHA PERFURADA TIPO ""U"" 100x75mm - FORNECIMENTO E INSTALAÇÃO.</t>
  </si>
  <si>
    <t xml:space="preserve"> 20.1.5 </t>
  </si>
  <si>
    <t xml:space="preserve"> 20.1.6 </t>
  </si>
  <si>
    <t xml:space="preserve"> COMP0754 </t>
  </si>
  <si>
    <t>REF. SBC (061129) - ELETROCALHA LISA TIPO ""U"" 150x75 - FORNECIMENTO E INSTALAÇÃO.</t>
  </si>
  <si>
    <t xml:space="preserve"> 20.1.7 </t>
  </si>
  <si>
    <t xml:space="preserve"> COMP0755 </t>
  </si>
  <si>
    <t>REF. SBC (063447) - ELETROCALHA PERFURADA TIPO ""U"" 50X50 - FORNECIMENTO E INSTALAÇÃO.</t>
  </si>
  <si>
    <t xml:space="preserve"> 20.1.8 </t>
  </si>
  <si>
    <t xml:space="preserve"> COMP0627 </t>
  </si>
  <si>
    <t>CURVA PARA ELETROCALHA 100X75</t>
  </si>
  <si>
    <t xml:space="preserve"> 20.1.9 </t>
  </si>
  <si>
    <t xml:space="preserve"> COMP0756 </t>
  </si>
  <si>
    <t>REF. ORSE (11831) - Redução concêntrica 100 x 50mm para eletrocalha metálica - FORNECIMENTO E INSTALAÇÃO.</t>
  </si>
  <si>
    <t xml:space="preserve"> 20.1.10 </t>
  </si>
  <si>
    <t xml:space="preserve"> COMP0758 </t>
  </si>
  <si>
    <t>REF. SBC (063543) - TÊ HORIZONTAL PARA ELETROCALHA 100X75 - FORNECIMENTO E INSTALAÇÃO.</t>
  </si>
  <si>
    <t xml:space="preserve"> 20.1.11 </t>
  </si>
  <si>
    <t xml:space="preserve"> 20.1.12 </t>
  </si>
  <si>
    <t xml:space="preserve"> COMP0759 </t>
  </si>
  <si>
    <t>REF. SBC (063543) - TÊ VERTICAL PARA ELETROCALHA 100X75 - FORNECIMENTO E INSTALAÇÃO.</t>
  </si>
  <si>
    <t xml:space="preserve"> 20.2 </t>
  </si>
  <si>
    <t>ELETRODUTO</t>
  </si>
  <si>
    <t xml:space="preserve"> 20.2.1 </t>
  </si>
  <si>
    <t xml:space="preserve"> 20.2.2 </t>
  </si>
  <si>
    <t xml:space="preserve"> 20.3 </t>
  </si>
  <si>
    <t>DISPOSITIVOS DE REDE DE CABEAMENTO</t>
  </si>
  <si>
    <t xml:space="preserve"> 20.3.1 </t>
  </si>
  <si>
    <t xml:space="preserve"> 98307 </t>
  </si>
  <si>
    <t>TOMADA DE REDE RJ45 - FORNECIMENTO E INSTALAÇÃO. AF_11/2019</t>
  </si>
  <si>
    <t xml:space="preserve"> CPU-0196 </t>
  </si>
  <si>
    <t>TOMADA DE REDE (2 MÓDULO RJ45) - FORNECIMENTO E INSTALAÇÃO.</t>
  </si>
  <si>
    <t xml:space="preserve"> 20.3.4 </t>
  </si>
  <si>
    <t xml:space="preserve"> COMP0541 </t>
  </si>
  <si>
    <t>PLUG DE REDE  RJ45 - FORNECIMENTO E INSTALAÇÃO.</t>
  </si>
  <si>
    <t xml:space="preserve"> COMP0554 </t>
  </si>
  <si>
    <t>CONECTOR DE REDE RJ45 - FORNECIMENTO E INSTALAÇÃO.</t>
  </si>
  <si>
    <t xml:space="preserve"> 20.3.5 </t>
  </si>
  <si>
    <t xml:space="preserve"> 100556 </t>
  </si>
  <si>
    <t>CAIXA DE PASSAGEM PARA TELEFONE 15X15X10CM (SOBREPOR), FORNECIMENTO E INSTALACAO. AF_11/2019</t>
  </si>
  <si>
    <t xml:space="preserve"> 20.3.6 </t>
  </si>
  <si>
    <t xml:space="preserve"> 20.4 </t>
  </si>
  <si>
    <t>EQUIPAMENTOS DE CABEAMENTO</t>
  </si>
  <si>
    <t xml:space="preserve"> 20.4.1 </t>
  </si>
  <si>
    <t xml:space="preserve"> COMP0750 </t>
  </si>
  <si>
    <t>REF. SBC (068550) - RACK ABERTO 12U - FORNECIMENTO E INSTALAÇÃO.</t>
  </si>
  <si>
    <t xml:space="preserve"> 20.4.2 </t>
  </si>
  <si>
    <t xml:space="preserve"> COMP0751 </t>
  </si>
  <si>
    <t>REF. SBC (068415) - RACK ABERTO 40U 19"" - FORNECIMENTO E INSTALAÇÃO.</t>
  </si>
  <si>
    <t xml:space="preserve"> 20.4.3 </t>
  </si>
  <si>
    <t xml:space="preserve"> COMP0745 </t>
  </si>
  <si>
    <t>REF. SBC (059252) - SWITCH 5 PORTAS - FORNECIMENTO E INSTALAÇÃO.</t>
  </si>
  <si>
    <t xml:space="preserve"> 20.4.4 </t>
  </si>
  <si>
    <t xml:space="preserve"> COMP0744 </t>
  </si>
  <si>
    <t>REF. SBC (059332) - SWITCH 8+2 PORTAS - FORNECIMENTO E INSTALAÇÃO.</t>
  </si>
  <si>
    <t xml:space="preserve"> 20.4.5 </t>
  </si>
  <si>
    <t xml:space="preserve"> COMP0543 </t>
  </si>
  <si>
    <t>SWITCH POE 24 PORTAS - FORNECIMENTO E INSTALAÇÃO</t>
  </si>
  <si>
    <t xml:space="preserve"> 20.4.6 </t>
  </si>
  <si>
    <t xml:space="preserve"> COMP0668 </t>
  </si>
  <si>
    <t>SWITCH POE 48 PORTAS - FORNECIMENTO E INSTALAÇÃO</t>
  </si>
  <si>
    <t xml:space="preserve"> 20.4.7 </t>
  </si>
  <si>
    <t xml:space="preserve"> COMP0743 </t>
  </si>
  <si>
    <t>REF. SBC (059332) - SWITCH 8 PORTAS - FORNECIMENTO E INSTALAÇÃO.</t>
  </si>
  <si>
    <t xml:space="preserve"> 20.4.8 </t>
  </si>
  <si>
    <t xml:space="preserve"> COMP0549 </t>
  </si>
  <si>
    <t>GUIA DE CABOS 1U PARA RACK PADRÃO 19" - FORNECIMENTO E INSTALAÇÃO</t>
  </si>
  <si>
    <t xml:space="preserve"> 20.4.9 </t>
  </si>
  <si>
    <t xml:space="preserve"> COMP0742 </t>
  </si>
  <si>
    <t>REF. SETOP (CAB-RACK-010) - RÉGUA COM 6 TOMADAS (2P+T), PARA FIXAÇÃO NO RACK DE 19" (1U) - FORNECIMENTO E INSTALAÇÃO.</t>
  </si>
  <si>
    <t xml:space="preserve"> 20.4.10 </t>
  </si>
  <si>
    <t xml:space="preserve"> COMP0542 </t>
  </si>
  <si>
    <t>RACK PADRÃO 19" 1U - FORNECIMENTO E INSTALAÇÃO.</t>
  </si>
  <si>
    <t xml:space="preserve"> 20.4.11 </t>
  </si>
  <si>
    <t xml:space="preserve"> COMP0551 </t>
  </si>
  <si>
    <t>UNIDADE DE VENTIULAÇÃO RACK PADRÃO 19" ( KIT 2 VENTILADORES)- FORNECIMENTO E INSTALAÇÃO</t>
  </si>
  <si>
    <t xml:space="preserve"> 20.5 </t>
  </si>
  <si>
    <t>CABEAMENTO DE TELECOMUNICAÇÃO</t>
  </si>
  <si>
    <t xml:space="preserve"> 20.5.1 </t>
  </si>
  <si>
    <t xml:space="preserve"> 98299 </t>
  </si>
  <si>
    <t>CABO ELETRÔNICO CATEGORIA 6A, INSTALADO EM EDIFICAÇÃO INSTITUCIONAL - FORNECIMENTO E INSTALAÇÃO. AF_11/2019</t>
  </si>
  <si>
    <t xml:space="preserve"> 21 </t>
  </si>
  <si>
    <t>CLIMATIZAÇÃO</t>
  </si>
  <si>
    <t xml:space="preserve"> 21.1 </t>
  </si>
  <si>
    <t>DUTOS DE CLIMATIZAÇÃO</t>
  </si>
  <si>
    <t xml:space="preserve"> 21.1.1 </t>
  </si>
  <si>
    <t xml:space="preserve"> COMP0557 </t>
  </si>
  <si>
    <t>DUTO FLEXIVEL DE AÇO GALVANIZADA (100 MM) - FORNECIMENTO E INSTALAÇÃO</t>
  </si>
  <si>
    <t xml:space="preserve"> 21.1.2 </t>
  </si>
  <si>
    <t xml:space="preserve"> COMP0581 </t>
  </si>
  <si>
    <t>DUTO FLEXIVEL DE AÇO GALVANIZADA (110 MM) - FORNECIMENTO E INSTALAÇÃO</t>
  </si>
  <si>
    <t xml:space="preserve"> 21.1.3 </t>
  </si>
  <si>
    <t xml:space="preserve"> COMP0582 </t>
  </si>
  <si>
    <t>DUTO FLEXIVEL DE AÇO GALVANIZADA (125 MM) - FORNECIMENTO E INSTALAÇÃO</t>
  </si>
  <si>
    <t xml:space="preserve"> 21.1.4 </t>
  </si>
  <si>
    <t xml:space="preserve"> COMP0583 </t>
  </si>
  <si>
    <t>DUTO FLEXIVEL DE AÇO GALVANIZADA (150 MM) - FORNECIMENTO E INSTALAÇÃO</t>
  </si>
  <si>
    <t xml:space="preserve"> 21.1.5 </t>
  </si>
  <si>
    <t xml:space="preserve"> COMP0558 </t>
  </si>
  <si>
    <t>DUTO FLEXIVEL DE AÇO GALVANIZADA (200 MM) - FORNECIMENTO E INSTALAÇÃO</t>
  </si>
  <si>
    <t xml:space="preserve"> 21.1.6 </t>
  </si>
  <si>
    <t xml:space="preserve"> COMP0564 </t>
  </si>
  <si>
    <t>DIFUSOR DE EXAUSTÃO DIR - 41 9"x9", TOSI OU SIMILAR -FORNECIMENTO E INSTALAÇÃO</t>
  </si>
  <si>
    <t xml:space="preserve"> 21.1.7 </t>
  </si>
  <si>
    <t xml:space="preserve"> COMP.532 </t>
  </si>
  <si>
    <t>DUTO CHAPA GALVANIZADA NUM 22 P/ AR CONDICIONADO</t>
  </si>
  <si>
    <t xml:space="preserve"> 21.1.8 </t>
  </si>
  <si>
    <t xml:space="preserve"> COMP.397 </t>
  </si>
  <si>
    <t>CONEXÕES PARA DUTO CHAPA GALVANIZADA NUM 22 P/ AR CONDICIONADO</t>
  </si>
  <si>
    <t xml:space="preserve"> 21.1.9 </t>
  </si>
  <si>
    <t xml:space="preserve"> COMP.398 </t>
  </si>
  <si>
    <t>MANTA DE POLIETILENO EXPANDIDO, COM 1 FACE METALIZADA PARA SUBCOBERTURA, E = *5* MM - FORNECIMENTO E INSTALAÇÃO</t>
  </si>
  <si>
    <t xml:space="preserve"> 21.1.10 </t>
  </si>
  <si>
    <t xml:space="preserve"> 96560 </t>
  </si>
  <si>
    <t>SUPORTE PARA DUTO EM CHAPA GALVANIZADA BITOLA 24, EM PERFILADO COM COMPRIMENTO DE 55 CM FIXADO EM LAJE, POR METRO DE DUTO FIXADO. AF_09/2023</t>
  </si>
  <si>
    <t xml:space="preserve"> 21.1.11 </t>
  </si>
  <si>
    <t xml:space="preserve"> COMP0706 </t>
  </si>
  <si>
    <t>REF. SBC (070316) - CAIXA DE FILTRAGEM G4+M5 220V - FORNECIMENTO E INSTALAÇÃO.</t>
  </si>
  <si>
    <t xml:space="preserve"> 21.2 </t>
  </si>
  <si>
    <t>UNIDADES EVAPORADORAS</t>
  </si>
  <si>
    <t xml:space="preserve"> 21.2.7 </t>
  </si>
  <si>
    <t xml:space="preserve"> COMP.643 </t>
  </si>
  <si>
    <t>INSTALAÇÃO DE  AR CONDICIONADO SPLIT ON/OFF, HI-WALL (PAREDE), 9000 BTUS/H, CICLO QUENTE/FRIO - FORNECIMENTO E INSTALAÇÃO. AF_11/2021_PE</t>
  </si>
  <si>
    <t xml:space="preserve"> 21.2.8 </t>
  </si>
  <si>
    <t xml:space="preserve"> COMP.644 </t>
  </si>
  <si>
    <t>INSTALAÇÃO DE AR CONDICIONADO SPLIT INVERTER, HI-WALL (PAREDE), 12000 BTU/H, CICLO FRIO - FORNECIMENTO E INSTALAÇÃO. AF_11/2021_PE</t>
  </si>
  <si>
    <t xml:space="preserve"> 21.2.9 </t>
  </si>
  <si>
    <t xml:space="preserve"> COMP.645 </t>
  </si>
  <si>
    <t>INSTALAÇÃO DE AR CONDICIONADO SPLIT INVERTER, HI-WALL (PAREDE), 18000 BTU/H, CICLO FRIO - FORNECIMENTO E INSTALAÇÃO. AF_11/2021_PE</t>
  </si>
  <si>
    <t xml:space="preserve"> 21.2.10 </t>
  </si>
  <si>
    <t xml:space="preserve"> COMP.646 </t>
  </si>
  <si>
    <t>INSTALAÇÃO DE AR CONDICIONADO SPLIT ON/OFF, CASSETE (TETO), 24000 BTU/H, CICLO QUENTE/FRIO - FORNECIMENTO E INSTALAÇÃO. AF_11/2021_PE</t>
  </si>
  <si>
    <t xml:space="preserve"> 21.2.11 </t>
  </si>
  <si>
    <t xml:space="preserve"> COMP.647 </t>
  </si>
  <si>
    <t>INSTALAÇÃO DE AR CONDICIONADO SPLIT ON/OFF, CASSETE (TETO), 36000 BTU/H, CICLO QUENTE/FRIO - FORNECIMENTO E INSTALAÇÃO. AF_11/2021_PE</t>
  </si>
  <si>
    <t xml:space="preserve"> 21.2.12 </t>
  </si>
  <si>
    <t xml:space="preserve"> COMP.649 </t>
  </si>
  <si>
    <t>INSTALAÇÃO DE AR CONDICIONADO SPLIT ON/OFF, CASSETE (TETO), 48000 BTU/H, CICLO QUENTE/FRIO - FORNECIMENTO E INSTALAÇÃO. AF_11/2021_PE</t>
  </si>
  <si>
    <t xml:space="preserve"> 21.2.13 </t>
  </si>
  <si>
    <t xml:space="preserve"> COMP.650 </t>
  </si>
  <si>
    <t>AQUISIÇÃO DE UNIDADES EVAPORADORAS CONFORME PROJETO</t>
  </si>
  <si>
    <t xml:space="preserve"> 21.3 </t>
  </si>
  <si>
    <t>CONDENSADORAS</t>
  </si>
  <si>
    <t xml:space="preserve"> 21.3.4 </t>
  </si>
  <si>
    <t xml:space="preserve"> 103247 </t>
  </si>
  <si>
    <t>AR CONDICIONADO SPLIT INVERTER, HI-WALL (PAREDE), 12000 BTU/H, CICLO FRIO - FORNECIMENTO E INSTALAÇÃO. AF_11/2021_PE</t>
  </si>
  <si>
    <t xml:space="preserve"> 21.3.5 </t>
  </si>
  <si>
    <t xml:space="preserve"> COMP.651 </t>
  </si>
  <si>
    <t>INSTALAÇÃO DE  UNIDADE CONDENSADORA ,2000 BTU/H, - FORNECIMENTO E INSTALAÇÃO. AF_11/2021_PE</t>
  </si>
  <si>
    <t xml:space="preserve"> 21.3.6 </t>
  </si>
  <si>
    <t xml:space="preserve"> COMP.652 </t>
  </si>
  <si>
    <t>INSTALAÇÃO DE UNIDADE CONDENSADORA VRF - FORNECIMNETO E INSTALAÇÃO</t>
  </si>
  <si>
    <t xml:space="preserve"> 21.3.7 </t>
  </si>
  <si>
    <t xml:space="preserve"> COMP.653 </t>
  </si>
  <si>
    <t>AQUISIÇÃO DE UNIDADES CONDENSADORAS CONFORME PROJETO</t>
  </si>
  <si>
    <t xml:space="preserve"> 21.4 </t>
  </si>
  <si>
    <t>REDE DE REFRIGERAÇÃO</t>
  </si>
  <si>
    <t xml:space="preserve"> 21.4.1 </t>
  </si>
  <si>
    <t xml:space="preserve"> 97331 </t>
  </si>
  <si>
    <t>TUBO EM COBRE FLEXÍVEL, DN 1/4", COM ISOLAMENTO, INSTALADO EM RAMAL DE ALIMENTAÇÃO DE AR CONDICIONADO COM CONDENSADORA CENTRAL  FORNECIMENTO E INSTALAÇÃO. AF_12/2015</t>
  </si>
  <si>
    <t xml:space="preserve"> 21.4.2 </t>
  </si>
  <si>
    <t xml:space="preserve"> 97332 </t>
  </si>
  <si>
    <t>TUBO EM COBRE FLEXÍVEL, DN 3/8", COM ISOLAMENTO, INSTALADO EM RAMAL DE ALIMENTAÇÃO DE AR CONDICIONADO COM CONDENSADORA CENTRAL  FORNECIMENTO E INSTALAÇÃO. AF_12/2015</t>
  </si>
  <si>
    <t xml:space="preserve"> 97333 </t>
  </si>
  <si>
    <t>TUBO EM COBRE FLEXÍVEL, DN 1/2", COM ISOLAMENTO, INSTALADO EM RAMAL DE ALIMENTAÇÃO DE AR CONDICIONADO COM CONDENSADORA CENTRAL  FORNECIMENTO E INSTALAÇÃO. AF_12/2015</t>
  </si>
  <si>
    <t xml:space="preserve"> 21.4.4 </t>
  </si>
  <si>
    <t xml:space="preserve"> 97334 </t>
  </si>
  <si>
    <t>TUBO EM COBRE FLEXÍVEL, DN 5/8, COM ISOLAMENTO, INSTALADO EM RAMAL DE ALIMENTAÇÃO DE AR CONDICIONADO COM CONDENSADORA CENTRAL   FORNECIMENTO E INSTALAÇÃO. AF_12/2015</t>
  </si>
  <si>
    <t xml:space="preserve"> 21.4.5 </t>
  </si>
  <si>
    <t xml:space="preserve"> COMP0708 </t>
  </si>
  <si>
    <t>REF. SINAPI (97332) - TUBO EM COBRE FLEXÍVEL, DN 3/4", COM ISOLAMENTO, INSTALADO EM RAMAL DE ALIMENTAÇÃO DE AR CONDICIONADO COM CONDENSADORA CENTRAL  FORNECIMENTO E INSTALAÇÃO. AF_12/2015</t>
  </si>
  <si>
    <t xml:space="preserve"> 21.4.6 </t>
  </si>
  <si>
    <t xml:space="preserve"> COMP0710 </t>
  </si>
  <si>
    <t>REF. SINAPI (97328) - TUBO EM COBRE FLEXÍVEL, DN 7/8", COM ISOLAMENTO, INSTALADO EM RAMAL DE ALIMENTAÇÃO DE AR CONDICIONADO COM CONDENSADORA INDIVIDUAL  FORNECIMENTO E INSTALAÇÃO. AF_12/2015</t>
  </si>
  <si>
    <t xml:space="preserve"> 21.4.7 </t>
  </si>
  <si>
    <t xml:space="preserve"> 92282 </t>
  </si>
  <si>
    <t>TUBO EM COBRE RÍGIDO, DN 28 MM, CLASSE E, COM ISOLAMENTO, INSTALADO EM PRUMADA DE HIDRÁULICA PREDIAL - FORNECIMENTO E INSTALAÇÃO. AF_04/2022</t>
  </si>
  <si>
    <t xml:space="preserve"> 92283 </t>
  </si>
  <si>
    <t>TUBO EM COBRE RÍGIDO, DN 35 MM, CLASSE E, COM ISOLAMENTO, INSTALADO EM PRUMADA DE HIDRÁULICA PREDIAL - FORNECIMENTO E INSTALAÇÃO. AF_04/2022</t>
  </si>
  <si>
    <t xml:space="preserve"> 21.4.8 </t>
  </si>
  <si>
    <t xml:space="preserve"> COMP0713 </t>
  </si>
  <si>
    <t>REF. SINAPI (97329) - TUBO EM COBRE FLEXÍVEL, DN 42MM, COM ISOLAMENTO, INSTALADO EM RAMAL DE ALIMENTAÇÃO DE AR CONDICIONADO COM CONDENSADORA INDIVIDUAL  FORNECIMENTO E INSTALAÇÃO. AF_12/2015</t>
  </si>
  <si>
    <t xml:space="preserve"> 21.4.9 </t>
  </si>
  <si>
    <t xml:space="preserve"> COMP0729 </t>
  </si>
  <si>
    <t>REF. SINAPI (72320) - COTOVELO DE COBRE 6MM - FORNECIMENTO E INSTALAÇÃO</t>
  </si>
  <si>
    <t xml:space="preserve"> 21.4.10 </t>
  </si>
  <si>
    <t xml:space="preserve"> COMP0730 </t>
  </si>
  <si>
    <t>REF. SINAPI (74060/004) - COTOVELO DE COBRE 10MM - FORNECIMENTO E INSTALACAO</t>
  </si>
  <si>
    <t xml:space="preserve"> 21.4.11 </t>
  </si>
  <si>
    <t xml:space="preserve"> COMP0731 </t>
  </si>
  <si>
    <t>REF. SINAPI (74060/004) - COTOVELO DE COBRE 13MM - FORNECIMENTO E INSTALACAO</t>
  </si>
  <si>
    <t xml:space="preserve"> 21.4.12 </t>
  </si>
  <si>
    <t xml:space="preserve"> COMP0732 </t>
  </si>
  <si>
    <t>REF. SINAPI (74060/004) - COTOVELO DE COBRE 15MM - FORNECIMENTO E INSTALACAO</t>
  </si>
  <si>
    <t xml:space="preserve"> 21.4.13 </t>
  </si>
  <si>
    <t xml:space="preserve"> COMP0733 </t>
  </si>
  <si>
    <t>REF. SINAPI (74060/004) - COTOVELO DE COBRE 22MM - FORNECIMENTO E INSTALACAO</t>
  </si>
  <si>
    <t xml:space="preserve"> 21.4.14 </t>
  </si>
  <si>
    <t xml:space="preserve"> 92312 </t>
  </si>
  <si>
    <t>COTOVELO EM COBRE, DN 22 MM, 90 GRAUS, SEM ANEL DE SOLDA, INSTALADO EM RAMAL DE DISTRIBUIÇÃO DE HIDRÁULICA PREDIAL - FORNECIMENTO E INSTALAÇÃO. AF_04/2022</t>
  </si>
  <si>
    <t xml:space="preserve"> 21.4.15 </t>
  </si>
  <si>
    <t xml:space="preserve"> COMP0734 </t>
  </si>
  <si>
    <t>REF. SINAPI (74060/002) - COTOVELO DE COBRE 28MM - FORNECIMENTO E INSTALACAO</t>
  </si>
  <si>
    <t xml:space="preserve"> 21.4.16 </t>
  </si>
  <si>
    <t xml:space="preserve"> COMP0735 </t>
  </si>
  <si>
    <t>REF. SINAPI (74060/003) - COTOVELO DE COBRE 35MM - FORNECIMENTO E INSTALACAO</t>
  </si>
  <si>
    <t xml:space="preserve"> 21.4.17 </t>
  </si>
  <si>
    <t xml:space="preserve"> 92289 </t>
  </si>
  <si>
    <t>COTOVELO EM COBRE, DN 35 MM, 90 GRAUS, SEM ANEL DE SOLDA, INSTALADO EM PRUMADA DE HIDRÁULICA PREDIAL - FORNECIMENTO E INSTALAÇÃO. AF_04/2022</t>
  </si>
  <si>
    <t xml:space="preserve"> 21.4.18 </t>
  </si>
  <si>
    <t xml:space="preserve"> COMP0736 </t>
  </si>
  <si>
    <t>REF. SINAPI (74060/003) - COTOVELO DE COBRE 42MM - FORNECIMENTO E INSTALACAO</t>
  </si>
  <si>
    <t xml:space="preserve"> 21.5 </t>
  </si>
  <si>
    <t>DRENOS DAS EVAPORADORAS</t>
  </si>
  <si>
    <t xml:space="preserve"> 21.5.1 </t>
  </si>
  <si>
    <t xml:space="preserve"> 89401 </t>
  </si>
  <si>
    <t>TUBO, PVC, SOLDÁVEL, DN 20MM, INSTALADO EM RAMAL DE DISTRIBUIÇÃO DE ÁGUA - FORNECIMENTO E INSTALAÇÃO. AF_06/2022</t>
  </si>
  <si>
    <t xml:space="preserve"> 21.5.2 </t>
  </si>
  <si>
    <t xml:space="preserve"> 89402 </t>
  </si>
  <si>
    <t>TUBO, PVC, SOLDÁVEL, DN 25MM, INSTALADO EM RAMAL DE DISTRIBUIÇÃO DE ÁGUA - FORNECIMENTO E INSTALAÇÃO. AF_06/2022</t>
  </si>
  <si>
    <t xml:space="preserve"> 21.5.3 </t>
  </si>
  <si>
    <t xml:space="preserve"> 89403 </t>
  </si>
  <si>
    <t>TUBO, PVC, SOLDÁVEL, DN 32MM, INSTALADO EM RAMAL DE DISTRIBUIÇÃO DE ÁGUA - FORNECIMENTO E INSTALAÇÃO. AF_06/2022</t>
  </si>
  <si>
    <t xml:space="preserve"> 21.5.4 </t>
  </si>
  <si>
    <t xml:space="preserve"> 89448 </t>
  </si>
  <si>
    <t>TUBO, PVC, SOLDÁVEL, DN 40MM, INSTALADO EM PRUMADA DE ÁGUA - FORNECIMENTO E INSTALAÇÃO. AF_06/2022</t>
  </si>
  <si>
    <t xml:space="preserve"> 21.5.5 </t>
  </si>
  <si>
    <t xml:space="preserve"> 103978 </t>
  </si>
  <si>
    <t>TUBO, PVC, SOLDÁVEL, DN 40MM, INSTALADO EM RAMAL DE DISTRIBUIÇÃO DE ÁGUA - FORNECIMENTO E INSTALAÇÃO. AF_06/2022</t>
  </si>
  <si>
    <t xml:space="preserve"> 21.5.6 </t>
  </si>
  <si>
    <t xml:space="preserve"> 103952 </t>
  </si>
  <si>
    <t>BUCHA DE REDUÇÃO, CURTA, PVC, SOLDÁVEL, DN 25 X 20 MM, INSTALADO EM RAMAL DE DISTRIBUIÇÃO DE ÁGUA - FORNECIMENTO E INSTALAÇÃO. AF_06/2022</t>
  </si>
  <si>
    <t xml:space="preserve"> 21.5.7 </t>
  </si>
  <si>
    <t xml:space="preserve"> 103953 </t>
  </si>
  <si>
    <t>BUCHA DE REDUÇÃO, CURTA, PVC, SOLDÁVEL, DN 32 X 25 MM, INSTALADO EM RAMAL DE DISTRIBUIÇÃO DE ÁGUA - FORNECIMENTO E INSTALAÇÃO. AF_06/2022</t>
  </si>
  <si>
    <t xml:space="preserve"> 21.5.8 </t>
  </si>
  <si>
    <t xml:space="preserve"> 103993 </t>
  </si>
  <si>
    <t>BUCHA DE REDUÇÃO, PVC, SOLDÁVEL, DN 40MM X 32MM, INSTALADO EM RAMAL DE DISTRIBUIÇÃO DE ÁGUA - FORNECIMENTO E INSTALAÇÃO. AF_06/2022</t>
  </si>
  <si>
    <t xml:space="preserve"> 21.5.9 </t>
  </si>
  <si>
    <t xml:space="preserve"> 104009 </t>
  </si>
  <si>
    <t>BUCHA DE REDUÇÃO, CURTA, PVC, SOLDÁVEL, DN 50 X 40 MM, INSTALADO EM RAMAL DE DISTRIBUIÇÃO DE ÁGUA - FORNECIMENTO E INSTALAÇÃO. AF_06/2022</t>
  </si>
  <si>
    <t xml:space="preserve"> 21.5.10 </t>
  </si>
  <si>
    <t xml:space="preserve"> 89405 </t>
  </si>
  <si>
    <t>JOELHO 45 GRAUS, PVC, SOLDÁVEL, DN 20MM, INSTALADO EM RAMAL DE DISTRIBUIÇÃO DE ÁGUA - FORNECIMENTO E INSTALAÇÃO. AF_06/2022</t>
  </si>
  <si>
    <t xml:space="preserve"> 21.5.11 </t>
  </si>
  <si>
    <t xml:space="preserve"> 89409 </t>
  </si>
  <si>
    <t>JOELHO 45 GRAUS, PVC, SOLDÁVEL, DN 25MM, INSTALADO EM RAMAL DE DISTRIBUIÇÃO DE ÁGUA - FORNECIMENTO E INSTALAÇÃO. AF_06/2022</t>
  </si>
  <si>
    <t xml:space="preserve"> 21.5.12 </t>
  </si>
  <si>
    <t xml:space="preserve"> 104320 </t>
  </si>
  <si>
    <t>JOELHO 45 GRAUS, PVC, SOLDÁVEL, DN 32 MM, INSTALADO EM DRENO DE AR CONDICIONADO - FORNECIMENTO E INSTALAÇÃO. AF_08/2022</t>
  </si>
  <si>
    <t xml:space="preserve"> 21.5.13 </t>
  </si>
  <si>
    <t xml:space="preserve"> 103981 </t>
  </si>
  <si>
    <t>JOELHO 45 GRAUS, PVC, SOLDÁVEL, DN 40MM, INSTALADO EM RAMAL DE DISTRIBUIÇÃO DE ÁGUA - FORNECIMENTO E INSTALAÇÃO. AF_06/2022</t>
  </si>
  <si>
    <t xml:space="preserve"> 21.5.14 </t>
  </si>
  <si>
    <t xml:space="preserve"> 103985 </t>
  </si>
  <si>
    <t>JOELHO 45 GRAUS, PVC, SOLDÁVEL, DN 50MM, INSTALADO EM RAMAL DE DISTRIBUIÇÃO DE ÁGUA - FORNECIMENTO E INSTALAÇÃO. AF_06/2022</t>
  </si>
  <si>
    <t xml:space="preserve"> 21.5.15 </t>
  </si>
  <si>
    <t xml:space="preserve"> 104323 </t>
  </si>
  <si>
    <t>TE, PVC, SOLDÁVEL, DN 20 MM, INSTALADO EM DRENO DE AR CONDICIONADO - FORNECIMENTO E INSTALAÇÃO. AF_08/2022</t>
  </si>
  <si>
    <t xml:space="preserve"> 21.5.16 </t>
  </si>
  <si>
    <t xml:space="preserve"> 89442 </t>
  </si>
  <si>
    <t>TÊ DE REDUÇÃO, PVC, SOLDÁVEL, DN 25MM X 20MM, INSTALADO EM RAMAL DE DISTRIBUIÇÃO DE ÁGUA - FORNECIMENTO E INSTALAÇÃO. AF_06/2022</t>
  </si>
  <si>
    <t xml:space="preserve"> 21.5.17 </t>
  </si>
  <si>
    <t xml:space="preserve"> 89445 </t>
  </si>
  <si>
    <t>TÊ DE REDUÇÃO, PVC, SOLDÁVEL, DN 32MM X 25MM, INSTALADO EM RAMAL DE DISTRIBUIÇÃO DE ÁGUA - FORNECIMENTO E INSTALAÇÃO. AF_06/2022</t>
  </si>
  <si>
    <t xml:space="preserve"> 21.5.18 </t>
  </si>
  <si>
    <t xml:space="preserve"> 104324 </t>
  </si>
  <si>
    <t>TE, PVC, SOLDÁVEL, DN 32 MM, INSTALADO EM DRENO DE AR CONDICIONADO - FORNECIMENTO E INSTALAÇÃO. AF_08/2022</t>
  </si>
  <si>
    <t xml:space="preserve"> 21.5.19 </t>
  </si>
  <si>
    <t xml:space="preserve"> 104012 </t>
  </si>
  <si>
    <t>TÊ DE REDUÇÃO, PVC, SOLDÁVEL, DN 40MM X 32MM, INSTALADO EM RAMAL DE DISTRIBUIÇÃO DE ÁGUA - FORNECIMENTO E INSTALAÇÃO. AF_06/2022</t>
  </si>
  <si>
    <t xml:space="preserve"> 21.5.20 </t>
  </si>
  <si>
    <t xml:space="preserve"> 21.5.21 </t>
  </si>
  <si>
    <t xml:space="preserve"> 104011 </t>
  </si>
  <si>
    <t>TE, PVC, SOLDÁVEL, DN 40MM, INSTALADO EM RAMAL DE DISTRIBUIÇÃO DE ÁGUA - FORNECIMENTO E INSTALAÇÃO. AF_06/2022</t>
  </si>
  <si>
    <t xml:space="preserve"> 21.5.22 </t>
  </si>
  <si>
    <t xml:space="preserve"> 104006 </t>
  </si>
  <si>
    <t>TÊ DE REDUÇÃO, PVC, SOLDÁVEL, DN 50MM X 25MM, INSTALADO EM RAMAL DE DISTRIBUIÇÃO DE ÁGUA - FORNECIMENTO E INSTALAÇÃO. AF_06/2022</t>
  </si>
  <si>
    <t xml:space="preserve"> 21.5.23 </t>
  </si>
  <si>
    <t xml:space="preserve"> 104005 </t>
  </si>
  <si>
    <t>TÊ DE REDUÇÃO, PVC, SOLDÁVEL, DN 50MM X 40MM, INSTALADO EM RAMAL DE DISTRIBUIÇÃO DE ÁGUA - FORNECIMENTO E INSTALAÇÃO. AF_06/2022</t>
  </si>
  <si>
    <t xml:space="preserve"> 21.5.24 </t>
  </si>
  <si>
    <t xml:space="preserve"> 104007 </t>
  </si>
  <si>
    <t>TE DE REDUÇÃO, 90 GRAUS, PVC, SOLDÁVEL, DN 50 MM X 20 MM, INSTALADO EM RAMAL DE DISTRIBUIÇÃO DE ÁGUA - FORNECIMENTO E INSTALAÇÃO. AF_06/2022</t>
  </si>
  <si>
    <t xml:space="preserve"> 21.5.25 </t>
  </si>
  <si>
    <t xml:space="preserve"> COMP0707 </t>
  </si>
  <si>
    <t>REF. SINAPI (102704) - TUBO DE PEAD CORRUGADO PERFURADO, DN 65 MM, PARA DRENO - FORNECIMENTO E ASSENTAMENTO. AF_07/2021</t>
  </si>
  <si>
    <t xml:space="preserve"> 22 </t>
  </si>
  <si>
    <t>SERVIÇOS FINAIS E LIMPEZA DE OBRA</t>
  </si>
  <si>
    <t xml:space="preserve"> 22.1 </t>
  </si>
  <si>
    <t xml:space="preserve"> 99802 </t>
  </si>
  <si>
    <t>LIMPEZA DE PISO CERÂMICO OU PORCELANATO COM VASSOURA A SECO. AF_04/2019</t>
  </si>
  <si>
    <t xml:space="preserve"> 22.2 </t>
  </si>
  <si>
    <t xml:space="preserve"> 99804 </t>
  </si>
  <si>
    <t>LIMPEZA DE PISO CERÂMICO OU PORCELANATO UTILIZANDO DETERGENTE NEUTRO E ESCOVAÇÃO MANUAL. AF_04/2019</t>
  </si>
  <si>
    <t xml:space="preserve"> 22.3 </t>
  </si>
  <si>
    <t xml:space="preserve"> 22.4 </t>
  </si>
  <si>
    <t xml:space="preserve"> 22.5 </t>
  </si>
  <si>
    <t xml:space="preserve"> 23 </t>
  </si>
  <si>
    <t>SUBESTAÇÃO</t>
  </si>
  <si>
    <t xml:space="preserve"> 23.1 </t>
  </si>
  <si>
    <t xml:space="preserve"> 23.2 </t>
  </si>
  <si>
    <t xml:space="preserve"> COMP0741 </t>
  </si>
  <si>
    <t>REF.: SINAPI 10/2022 (95806) - TERMINAL COMPRESSÃO 50MM2 - FORNECIMENTO E INSTALAÇÃO.</t>
  </si>
  <si>
    <t xml:space="preserve"> 23.3 </t>
  </si>
  <si>
    <t xml:space="preserve"> 97890 </t>
  </si>
  <si>
    <t>CAIXA ENTERRADA ELÉTRICA RETANGULAR, EM ALVENARIA COM TIJOLOS CERÂMICOS MACIÇOS, FUNDO COM BRITA, DIMENSÕES INTERNAS: 1X1X0,6 M. AF_12/2020</t>
  </si>
  <si>
    <t xml:space="preserve"> 23.4 </t>
  </si>
  <si>
    <t xml:space="preserve"> COMP0746 </t>
  </si>
  <si>
    <t>REF.: SINAPI 10/2022 (95806) - TERMINAL COMPRESSÃO 120MM2 - FORNECIMENTO E INSTALAÇÃO.</t>
  </si>
  <si>
    <t xml:space="preserve"> 23.5 </t>
  </si>
  <si>
    <t xml:space="preserve"> 23.6 </t>
  </si>
  <si>
    <t xml:space="preserve"> COMP0747 </t>
  </si>
  <si>
    <t>REF. ORSE (12846) - Prolongador com mancal para chave tripolar interna - Fornecimento e Instalação.</t>
  </si>
  <si>
    <t xml:space="preserve"> 23.7 </t>
  </si>
  <si>
    <t xml:space="preserve"> COMP0748 </t>
  </si>
  <si>
    <t>REF. CPOS/CDHU (37.12.130) - Fusível tipo HH 50A - FORNECIMENTO E INSTALAÇÃO.</t>
  </si>
  <si>
    <t xml:space="preserve"> 23.8 </t>
  </si>
  <si>
    <t xml:space="preserve"> 94805 </t>
  </si>
  <si>
    <t>PORTA DE ALUMÍNIO DE ABRIR PARA VIDRO SEM GUARNIÇÃO, 87X210CM, FIXAÇÃO COM PARAFUSOS, INCLUSIVE VIDROS - FORNECIMENTO E INSTALAÇÃO. AF_12/2019</t>
  </si>
  <si>
    <t xml:space="preserve"> 23.9 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</si>
  <si>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</si>
  <si>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</si>
  <si>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23.10 </t>
  </si>
  <si>
    <t xml:space="preserve"> 101900 </t>
  </si>
  <si>
    <t>DISJUNTOR BAIXA TENSÃO TRIPOLAR A SECO  800A/600V - FORNECIMENTO E INSTALAÇÃO. AF_10/2020</t>
  </si>
  <si>
    <t xml:space="preserve"> 23.11 </t>
  </si>
  <si>
    <t xml:space="preserve"> COMP0749 </t>
  </si>
  <si>
    <t>REF. SINAPI (100557) - QUADRO DE COMANDO 1000X600X300MM - FORNECIMENTO E INSTALAÇÃO.</t>
  </si>
  <si>
    <t xml:space="preserve"> 23.12 </t>
  </si>
  <si>
    <t xml:space="preserve"> COMP.577 </t>
  </si>
  <si>
    <t>MURETA DE MEDIÇÃO EM ALVENARIA (35CM) REBOCADA, C/ PINTURA ACRÍLICA E LAJE EM CONCRETO 20MPA MALHA 8.0MM CADA 10CM REVESTIDA C/ARGAMASSA 1:3 C/ IMPERMEABILIZANTE</t>
  </si>
  <si>
    <t xml:space="preserve"> 23.13 </t>
  </si>
  <si>
    <t xml:space="preserve"> COMP0763 </t>
  </si>
  <si>
    <t>REF. SBC (065025) - GRUPO GERADOR 300KVA - FORNECIMENTO E INSTALAÇÃO.</t>
  </si>
  <si>
    <t xml:space="preserve"> 23.14 </t>
  </si>
  <si>
    <t xml:space="preserve"> COMP0764 </t>
  </si>
  <si>
    <t>REF. SBC (065436) - TRANSFORMADOR TRIFASICO 15KV 500KVA - FORNECIMENTO E INSTALAÇÃO.</t>
  </si>
  <si>
    <t xml:space="preserve"> 23.15 </t>
  </si>
  <si>
    <t xml:space="preserve"> COMP0765 </t>
  </si>
  <si>
    <t>REF. SBC (064098) - CHAVE FACA MONOPOLAR 630A - FORNECIMENTO E INSTALAÇÃO.</t>
  </si>
  <si>
    <t xml:space="preserve"> 23.16 </t>
  </si>
  <si>
    <t xml:space="preserve"> COMP0766 </t>
  </si>
  <si>
    <t>REF. SETOP (ELE-CAL-080) - ELETROCALHA PERFURADA GALVANIZADA 400X50MM COM TAMPA- FORNECIMENTO E INSTALAÇÃO.</t>
  </si>
  <si>
    <t xml:space="preserve"> 23.17 </t>
  </si>
  <si>
    <t xml:space="preserve"> COMP0767 </t>
  </si>
  <si>
    <t>REF.: SINAPI 10/2022 (95806) - Terminal de compressão para cabo de 95 mm2 - fornecimento e instalação</t>
  </si>
  <si>
    <t xml:space="preserve"> 23.18 </t>
  </si>
  <si>
    <t xml:space="preserve"> COMP0768 </t>
  </si>
  <si>
    <t>REF. SINAPI (95806) - Terminal de compressão para cabo de 240 mm2 - fornecimento e instalação</t>
  </si>
  <si>
    <t xml:space="preserve"> 23.19 </t>
  </si>
  <si>
    <t xml:space="preserve"> COMP0769 </t>
  </si>
  <si>
    <t>REF. SINAPI (95806) - TERMINAL A COMPRESSÃO 185MM2 - FORNECIMENTO E INSTALAÇÃO.</t>
  </si>
  <si>
    <t xml:space="preserve"> 23.20 </t>
  </si>
  <si>
    <t xml:space="preserve"> COMP0770 </t>
  </si>
  <si>
    <t>REF. AGETOP CIVIL (070516) - CABO EPR 120 MM2 - FORNECIMENTO E INSTALAÇÃO.</t>
  </si>
  <si>
    <t xml:space="preserve"> 23.21 </t>
  </si>
  <si>
    <t xml:space="preserve"> COMP0771 </t>
  </si>
  <si>
    <t>REF. AGETOP CIVIL (070515) - CABO EPR 95 MM2 - FORNECIMENTO E INSTALAÇÃO.</t>
  </si>
  <si>
    <t xml:space="preserve"> 23.22 </t>
  </si>
  <si>
    <t xml:space="preserve"> COMP0772 </t>
  </si>
  <si>
    <t>REF. AGETOP CIVIL (070518) - CABO EPR 185 MM2 - FORNECIMENTO E INSTALAÇÃO.</t>
  </si>
  <si>
    <t xml:space="preserve"> 23.23 </t>
  </si>
  <si>
    <t xml:space="preserve"> COMP0773 </t>
  </si>
  <si>
    <t>REF. AGESUL (1201003260) - CABO DE COBRE ISOLADO COM EPR 240MM2 - FORNECIMENTO E INSTALACAO</t>
  </si>
  <si>
    <t>Total sem BDI</t>
  </si>
  <si>
    <t>Total do BDI</t>
  </si>
  <si>
    <t>Total Geral</t>
  </si>
  <si>
    <t>_______________________________________________________________
Délcio Mueller
Engenheiro Civil</t>
  </si>
  <si>
    <t>REFORMA SEMA - PREDIO VERDE RUA C, ESQUINA COM A RUA F,
CENTRO POLÍTICO ADMINISTRATIVO, CUIABÁ -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</si>
</sst>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%"/>
  </numFmts>
  <fonts count="22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6" fontId="9" fillId="10" borderId="7" xfId="0" applyNumberFormat="1" applyFont="1" applyFill="1" applyBorder="1" applyAlignment="1">
      <alignment horizontal="right" vertical="top" wrapText="1"/>
    </xf>
    <xf numFmtId="0" fontId="11" fillId="11" borderId="8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horizontal="center" vertical="top" wrapText="1"/>
    </xf>
    <xf numFmtId="0" fontId="13" fillId="13" borderId="10" xfId="0" applyFont="1" applyFill="1" applyBorder="1" applyAlignment="1">
      <alignment horizontal="right" vertical="top" wrapText="1"/>
    </xf>
    <xf numFmtId="4" fontId="14" fillId="14" borderId="11" xfId="0" applyNumberFormat="1" applyFont="1" applyFill="1" applyBorder="1" applyAlignment="1">
      <alignment horizontal="right" vertical="top" wrapText="1"/>
    </xf>
    <xf numFmtId="166" fontId="15" fillId="15" borderId="12" xfId="0" applyNumberFormat="1" applyFont="1" applyFill="1" applyBorder="1" applyAlignment="1">
      <alignment horizontal="right" vertical="top" wrapText="1"/>
    </xf>
    <xf numFmtId="0" fontId="16" fillId="16" borderId="0" xfId="0" applyFont="1" applyFill="1" applyAlignment="1">
      <alignment horizontal="left" vertical="top" wrapText="1"/>
    </xf>
    <xf numFmtId="0" fontId="17" fillId="17" borderId="0" xfId="0" applyFont="1" applyFill="1" applyAlignment="1">
      <alignment horizontal="center" vertical="top" wrapText="1"/>
    </xf>
    <xf numFmtId="0" fontId="18" fillId="18" borderId="0" xfId="0" applyFont="1" applyFill="1" applyAlignment="1">
      <alignment horizontal="right" vertical="top" wrapText="1"/>
    </xf>
    <xf numFmtId="0" fontId="20" fillId="20" borderId="0" xfId="0" applyFont="1" applyFill="1" applyAlignment="1">
      <alignment horizontal="left" vertical="top" wrapText="1"/>
    </xf>
    <xf numFmtId="0" fontId="21" fillId="21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6" fillId="16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18" fillId="18" borderId="0" xfId="0" applyFont="1" applyFill="1" applyAlignment="1">
      <alignment horizontal="right" vertical="top" wrapText="1"/>
    </xf>
    <xf numFmtId="4" fontId="19" fillId="19" borderId="0" xfId="0" applyNumberFormat="1" applyFont="1" applyFill="1" applyAlignment="1">
      <alignment horizontal="right" vertical="top" wrapText="1"/>
    </xf>
    <xf numFmtId="0" fontId="21" fillId="21" borderId="0" xfId="0" applyFont="1" applyFill="1" applyAlignment="1">
      <alignment horizontal="center" vertical="top" wrapText="1"/>
    </xf>
    <xf numFmtId="0" fontId="10" fillId="16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1"/>
  <sheetViews>
    <sheetView tabSelected="1" showOutlineSymbols="0" showWhiteSpace="0" workbookViewId="0">
      <selection activeCell="D8" sqref="D8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x14ac:dyDescent="0.2">
      <c r="A1" s="1"/>
      <c r="B1" s="1"/>
      <c r="C1" s="1"/>
      <c r="D1" s="1" t="s">
        <v>0</v>
      </c>
      <c r="E1" s="19" t="s">
        <v>1</v>
      </c>
      <c r="F1" s="19"/>
      <c r="G1" s="19" t="s">
        <v>2</v>
      </c>
      <c r="H1" s="19"/>
      <c r="I1" s="19" t="s">
        <v>3</v>
      </c>
      <c r="J1" s="19"/>
    </row>
    <row r="2" spans="1:10" ht="80.099999999999994" customHeight="1" x14ac:dyDescent="0.2">
      <c r="A2" s="14"/>
      <c r="B2" s="14"/>
      <c r="C2" s="14"/>
      <c r="D2" s="26" t="s">
        <v>1047</v>
      </c>
      <c r="E2" s="20" t="s">
        <v>4</v>
      </c>
      <c r="F2" s="20"/>
      <c r="G2" s="20" t="s">
        <v>5</v>
      </c>
      <c r="H2" s="20"/>
      <c r="I2" s="20" t="s">
        <v>6</v>
      </c>
      <c r="J2" s="20"/>
    </row>
    <row r="3" spans="1:10" ht="15" x14ac:dyDescent="0.25">
      <c r="A3" s="21" t="s">
        <v>7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30" customHeight="1" x14ac:dyDescent="0.2">
      <c r="A4" s="2" t="s">
        <v>8</v>
      </c>
      <c r="B4" s="4" t="s">
        <v>9</v>
      </c>
      <c r="C4" s="2" t="s">
        <v>10</v>
      </c>
      <c r="D4" s="2" t="s">
        <v>11</v>
      </c>
      <c r="E4" s="3" t="s">
        <v>12</v>
      </c>
      <c r="F4" s="4" t="s">
        <v>13</v>
      </c>
      <c r="G4" s="4" t="s">
        <v>14</v>
      </c>
      <c r="H4" s="4" t="s">
        <v>15</v>
      </c>
      <c r="I4" s="4" t="s">
        <v>16</v>
      </c>
      <c r="J4" s="4" t="s">
        <v>17</v>
      </c>
    </row>
    <row r="5" spans="1:10" ht="24" customHeight="1" x14ac:dyDescent="0.2">
      <c r="A5" s="5" t="s">
        <v>18</v>
      </c>
      <c r="B5" s="5"/>
      <c r="C5" s="5"/>
      <c r="D5" s="5" t="s">
        <v>19</v>
      </c>
      <c r="E5" s="5"/>
      <c r="F5" s="6"/>
      <c r="G5" s="5"/>
      <c r="H5" s="5"/>
      <c r="I5" s="7">
        <v>674307.12</v>
      </c>
      <c r="J5" s="8">
        <f t="shared" ref="J5:J68" si="0">I5 / 10005733.97</f>
        <v>6.7392069589473594E-2</v>
      </c>
    </row>
    <row r="6" spans="1:10" ht="26.1" customHeight="1" x14ac:dyDescent="0.2">
      <c r="A6" s="9" t="s">
        <v>20</v>
      </c>
      <c r="B6" s="11" t="s">
        <v>21</v>
      </c>
      <c r="C6" s="9" t="s">
        <v>22</v>
      </c>
      <c r="D6" s="9" t="s">
        <v>23</v>
      </c>
      <c r="E6" s="10" t="s">
        <v>24</v>
      </c>
      <c r="F6" s="11">
        <v>1</v>
      </c>
      <c r="G6" s="12">
        <v>551670.72</v>
      </c>
      <c r="H6" s="12">
        <f>TRUNC(G6 * (1 + 22.23 / 100), 2)</f>
        <v>674307.12</v>
      </c>
      <c r="I6" s="12">
        <f>TRUNC(F6 * H6, 2)</f>
        <v>674307.12</v>
      </c>
      <c r="J6" s="13">
        <f t="shared" si="0"/>
        <v>6.7392069589473594E-2</v>
      </c>
    </row>
    <row r="7" spans="1:10" ht="24" customHeight="1" x14ac:dyDescent="0.2">
      <c r="A7" s="5" t="s">
        <v>25</v>
      </c>
      <c r="B7" s="5"/>
      <c r="C7" s="5"/>
      <c r="D7" s="5" t="s">
        <v>26</v>
      </c>
      <c r="E7" s="5"/>
      <c r="F7" s="6"/>
      <c r="G7" s="5"/>
      <c r="H7" s="5"/>
      <c r="I7" s="7">
        <v>224267.83</v>
      </c>
      <c r="J7" s="8">
        <f t="shared" si="0"/>
        <v>2.241393091925269E-2</v>
      </c>
    </row>
    <row r="8" spans="1:10" ht="39" customHeight="1" x14ac:dyDescent="0.2">
      <c r="A8" s="9" t="s">
        <v>27</v>
      </c>
      <c r="B8" s="11" t="s">
        <v>28</v>
      </c>
      <c r="C8" s="9" t="s">
        <v>29</v>
      </c>
      <c r="D8" s="9" t="s">
        <v>30</v>
      </c>
      <c r="E8" s="10" t="s">
        <v>31</v>
      </c>
      <c r="F8" s="11">
        <v>30</v>
      </c>
      <c r="G8" s="12">
        <v>597.74</v>
      </c>
      <c r="H8" s="12">
        <f t="shared" ref="H8:H14" si="1">TRUNC(G8 * (1 + 22.23 / 100), 2)</f>
        <v>730.61</v>
      </c>
      <c r="I8" s="12">
        <f t="shared" ref="I8:I14" si="2">TRUNC(F8 * H8, 2)</f>
        <v>21918.3</v>
      </c>
      <c r="J8" s="13">
        <f t="shared" si="0"/>
        <v>2.1905739314794113E-3</v>
      </c>
    </row>
    <row r="9" spans="1:10" ht="39" customHeight="1" x14ac:dyDescent="0.2">
      <c r="A9" s="9" t="s">
        <v>32</v>
      </c>
      <c r="B9" s="11" t="s">
        <v>33</v>
      </c>
      <c r="C9" s="9" t="s">
        <v>29</v>
      </c>
      <c r="D9" s="9" t="s">
        <v>34</v>
      </c>
      <c r="E9" s="10" t="s">
        <v>31</v>
      </c>
      <c r="F9" s="11">
        <v>15.45</v>
      </c>
      <c r="G9" s="12">
        <v>276.12</v>
      </c>
      <c r="H9" s="12">
        <f t="shared" si="1"/>
        <v>337.5</v>
      </c>
      <c r="I9" s="12">
        <f t="shared" si="2"/>
        <v>5214.37</v>
      </c>
      <c r="J9" s="13">
        <f t="shared" si="0"/>
        <v>5.2113818093046894E-4</v>
      </c>
    </row>
    <row r="10" spans="1:10" ht="39" customHeight="1" x14ac:dyDescent="0.2">
      <c r="A10" s="9" t="s">
        <v>35</v>
      </c>
      <c r="B10" s="11" t="s">
        <v>36</v>
      </c>
      <c r="C10" s="9" t="s">
        <v>29</v>
      </c>
      <c r="D10" s="9" t="s">
        <v>37</v>
      </c>
      <c r="E10" s="10" t="s">
        <v>31</v>
      </c>
      <c r="F10" s="11">
        <v>12.5</v>
      </c>
      <c r="G10" s="12">
        <v>310.44</v>
      </c>
      <c r="H10" s="12">
        <f t="shared" si="1"/>
        <v>379.45</v>
      </c>
      <c r="I10" s="12">
        <f t="shared" si="2"/>
        <v>4743.12</v>
      </c>
      <c r="J10" s="13">
        <f t="shared" si="0"/>
        <v>4.740401867790214E-4</v>
      </c>
    </row>
    <row r="11" spans="1:10" ht="39" customHeight="1" x14ac:dyDescent="0.2">
      <c r="A11" s="9" t="s">
        <v>38</v>
      </c>
      <c r="B11" s="11" t="s">
        <v>39</v>
      </c>
      <c r="C11" s="9" t="s">
        <v>29</v>
      </c>
      <c r="D11" s="9" t="s">
        <v>40</v>
      </c>
      <c r="E11" s="10" t="s">
        <v>31</v>
      </c>
      <c r="F11" s="11">
        <v>52.2</v>
      </c>
      <c r="G11" s="12">
        <v>869.05</v>
      </c>
      <c r="H11" s="12">
        <f t="shared" si="1"/>
        <v>1062.23</v>
      </c>
      <c r="I11" s="12">
        <f t="shared" si="2"/>
        <v>55448.4</v>
      </c>
      <c r="J11" s="13">
        <f t="shared" si="0"/>
        <v>5.5416624273891225E-3</v>
      </c>
    </row>
    <row r="12" spans="1:10" ht="39" customHeight="1" x14ac:dyDescent="0.2">
      <c r="A12" s="9" t="s">
        <v>41</v>
      </c>
      <c r="B12" s="11" t="s">
        <v>42</v>
      </c>
      <c r="C12" s="9" t="s">
        <v>29</v>
      </c>
      <c r="D12" s="9" t="s">
        <v>43</v>
      </c>
      <c r="E12" s="10" t="s">
        <v>31</v>
      </c>
      <c r="F12" s="11">
        <v>45</v>
      </c>
      <c r="G12" s="12">
        <v>986.27</v>
      </c>
      <c r="H12" s="12">
        <f t="shared" si="1"/>
        <v>1205.51</v>
      </c>
      <c r="I12" s="12">
        <f t="shared" si="2"/>
        <v>54247.95</v>
      </c>
      <c r="J12" s="13">
        <f t="shared" si="0"/>
        <v>5.4216862213857155E-3</v>
      </c>
    </row>
    <row r="13" spans="1:10" ht="39" customHeight="1" x14ac:dyDescent="0.2">
      <c r="A13" s="9" t="s">
        <v>44</v>
      </c>
      <c r="B13" s="11" t="s">
        <v>45</v>
      </c>
      <c r="C13" s="9" t="s">
        <v>29</v>
      </c>
      <c r="D13" s="9" t="s">
        <v>46</v>
      </c>
      <c r="E13" s="10" t="s">
        <v>31</v>
      </c>
      <c r="F13" s="11">
        <v>36.9</v>
      </c>
      <c r="G13" s="12">
        <v>1125.21</v>
      </c>
      <c r="H13" s="12">
        <f t="shared" si="1"/>
        <v>1375.34</v>
      </c>
      <c r="I13" s="12">
        <f t="shared" si="2"/>
        <v>50750.04</v>
      </c>
      <c r="J13" s="13">
        <f t="shared" si="0"/>
        <v>5.0720956755559233E-3</v>
      </c>
    </row>
    <row r="14" spans="1:10" ht="39" customHeight="1" x14ac:dyDescent="0.2">
      <c r="A14" s="9" t="s">
        <v>47</v>
      </c>
      <c r="B14" s="11" t="s">
        <v>48</v>
      </c>
      <c r="C14" s="9" t="s">
        <v>29</v>
      </c>
      <c r="D14" s="9" t="s">
        <v>49</v>
      </c>
      <c r="E14" s="10" t="s">
        <v>31</v>
      </c>
      <c r="F14" s="11">
        <v>30.9</v>
      </c>
      <c r="G14" s="12">
        <v>845.82</v>
      </c>
      <c r="H14" s="12">
        <f t="shared" si="1"/>
        <v>1033.8399999999999</v>
      </c>
      <c r="I14" s="12">
        <f t="shared" si="2"/>
        <v>31945.65</v>
      </c>
      <c r="J14" s="13">
        <f t="shared" si="0"/>
        <v>3.1927342957330297E-3</v>
      </c>
    </row>
    <row r="15" spans="1:10" ht="24" customHeight="1" x14ac:dyDescent="0.2">
      <c r="A15" s="5" t="s">
        <v>50</v>
      </c>
      <c r="B15" s="5"/>
      <c r="C15" s="5"/>
      <c r="D15" s="5" t="s">
        <v>51</v>
      </c>
      <c r="E15" s="5"/>
      <c r="F15" s="6"/>
      <c r="G15" s="5"/>
      <c r="H15" s="5"/>
      <c r="I15" s="7">
        <v>375961.59</v>
      </c>
      <c r="J15" s="8">
        <f t="shared" si="0"/>
        <v>3.7574613829154203E-2</v>
      </c>
    </row>
    <row r="16" spans="1:10" ht="26.1" customHeight="1" x14ac:dyDescent="0.2">
      <c r="A16" s="9" t="s">
        <v>52</v>
      </c>
      <c r="B16" s="11" t="s">
        <v>53</v>
      </c>
      <c r="C16" s="9" t="s">
        <v>29</v>
      </c>
      <c r="D16" s="9" t="s">
        <v>54</v>
      </c>
      <c r="E16" s="10" t="s">
        <v>31</v>
      </c>
      <c r="F16" s="11">
        <v>40.32</v>
      </c>
      <c r="G16" s="12">
        <v>22.12</v>
      </c>
      <c r="H16" s="12">
        <f t="shared" ref="H16:H31" si="3">TRUNC(G16 * (1 + 22.23 / 100), 2)</f>
        <v>27.03</v>
      </c>
      <c r="I16" s="12">
        <f t="shared" ref="I16:I31" si="4">TRUNC(F16 * H16, 2)</f>
        <v>1089.8399999999999</v>
      </c>
      <c r="J16" s="13">
        <f t="shared" si="0"/>
        <v>1.0892154471302617E-4</v>
      </c>
    </row>
    <row r="17" spans="1:10" ht="26.1" customHeight="1" x14ac:dyDescent="0.2">
      <c r="A17" s="9" t="s">
        <v>55</v>
      </c>
      <c r="B17" s="11" t="s">
        <v>56</v>
      </c>
      <c r="C17" s="9" t="s">
        <v>29</v>
      </c>
      <c r="D17" s="9" t="s">
        <v>57</v>
      </c>
      <c r="E17" s="10" t="s">
        <v>31</v>
      </c>
      <c r="F17" s="11">
        <v>97.44</v>
      </c>
      <c r="G17" s="12">
        <v>8.57</v>
      </c>
      <c r="H17" s="12">
        <f t="shared" si="3"/>
        <v>10.47</v>
      </c>
      <c r="I17" s="12">
        <f t="shared" si="4"/>
        <v>1020.19</v>
      </c>
      <c r="J17" s="13">
        <f t="shared" si="0"/>
        <v>1.0196053613446211E-4</v>
      </c>
    </row>
    <row r="18" spans="1:10" ht="26.1" customHeight="1" x14ac:dyDescent="0.2">
      <c r="A18" s="9" t="s">
        <v>55</v>
      </c>
      <c r="B18" s="11" t="s">
        <v>58</v>
      </c>
      <c r="C18" s="9" t="s">
        <v>29</v>
      </c>
      <c r="D18" s="9" t="s">
        <v>59</v>
      </c>
      <c r="E18" s="10" t="s">
        <v>31</v>
      </c>
      <c r="F18" s="11">
        <v>30.2</v>
      </c>
      <c r="G18" s="12">
        <v>19.64</v>
      </c>
      <c r="H18" s="12">
        <f t="shared" si="3"/>
        <v>24</v>
      </c>
      <c r="I18" s="12">
        <f t="shared" si="4"/>
        <v>724.8</v>
      </c>
      <c r="J18" s="13">
        <f t="shared" si="0"/>
        <v>7.2438464002056599E-5</v>
      </c>
    </row>
    <row r="19" spans="1:10" ht="26.1" customHeight="1" x14ac:dyDescent="0.2">
      <c r="A19" s="9" t="s">
        <v>60</v>
      </c>
      <c r="B19" s="11" t="s">
        <v>61</v>
      </c>
      <c r="C19" s="9" t="s">
        <v>29</v>
      </c>
      <c r="D19" s="9" t="s">
        <v>62</v>
      </c>
      <c r="E19" s="10" t="s">
        <v>63</v>
      </c>
      <c r="F19" s="11">
        <v>11302.8</v>
      </c>
      <c r="G19" s="12">
        <v>0.64</v>
      </c>
      <c r="H19" s="12">
        <f t="shared" si="3"/>
        <v>0.78</v>
      </c>
      <c r="I19" s="12">
        <f t="shared" si="4"/>
        <v>8816.18</v>
      </c>
      <c r="J19" s="13">
        <f t="shared" si="0"/>
        <v>8.8111277257954122E-4</v>
      </c>
    </row>
    <row r="20" spans="1:10" ht="26.1" customHeight="1" x14ac:dyDescent="0.2">
      <c r="A20" s="9" t="s">
        <v>64</v>
      </c>
      <c r="B20" s="11" t="s">
        <v>65</v>
      </c>
      <c r="C20" s="9" t="s">
        <v>29</v>
      </c>
      <c r="D20" s="9" t="s">
        <v>66</v>
      </c>
      <c r="E20" s="10" t="s">
        <v>67</v>
      </c>
      <c r="F20" s="11">
        <v>1096</v>
      </c>
      <c r="G20" s="12">
        <v>0.6</v>
      </c>
      <c r="H20" s="12">
        <f t="shared" si="3"/>
        <v>0.73</v>
      </c>
      <c r="I20" s="12">
        <f t="shared" si="4"/>
        <v>800.08</v>
      </c>
      <c r="J20" s="13">
        <f t="shared" si="0"/>
        <v>7.9962149943109067E-5</v>
      </c>
    </row>
    <row r="21" spans="1:10" ht="26.1" customHeight="1" x14ac:dyDescent="0.2">
      <c r="A21" s="9" t="s">
        <v>68</v>
      </c>
      <c r="B21" s="11" t="s">
        <v>69</v>
      </c>
      <c r="C21" s="9" t="s">
        <v>29</v>
      </c>
      <c r="D21" s="9" t="s">
        <v>70</v>
      </c>
      <c r="E21" s="10" t="s">
        <v>67</v>
      </c>
      <c r="F21" s="11">
        <v>297</v>
      </c>
      <c r="G21" s="12">
        <v>1.62</v>
      </c>
      <c r="H21" s="12">
        <f t="shared" si="3"/>
        <v>1.98</v>
      </c>
      <c r="I21" s="12">
        <f t="shared" si="4"/>
        <v>588.05999999999995</v>
      </c>
      <c r="J21" s="13">
        <f t="shared" si="0"/>
        <v>5.8772300139416947E-5</v>
      </c>
    </row>
    <row r="22" spans="1:10" ht="26.1" customHeight="1" x14ac:dyDescent="0.2">
      <c r="A22" s="9" t="s">
        <v>71</v>
      </c>
      <c r="B22" s="11" t="s">
        <v>72</v>
      </c>
      <c r="C22" s="9" t="s">
        <v>29</v>
      </c>
      <c r="D22" s="9" t="s">
        <v>73</v>
      </c>
      <c r="E22" s="10" t="s">
        <v>31</v>
      </c>
      <c r="F22" s="11">
        <v>760.54</v>
      </c>
      <c r="G22" s="12">
        <v>7.41</v>
      </c>
      <c r="H22" s="12">
        <f t="shared" si="3"/>
        <v>9.0500000000000007</v>
      </c>
      <c r="I22" s="12">
        <f t="shared" si="4"/>
        <v>6882.88</v>
      </c>
      <c r="J22" s="13">
        <f t="shared" si="0"/>
        <v>6.878935638941438E-4</v>
      </c>
    </row>
    <row r="23" spans="1:10" ht="26.1" customHeight="1" x14ac:dyDescent="0.2">
      <c r="A23" s="9" t="s">
        <v>71</v>
      </c>
      <c r="B23" s="11" t="s">
        <v>74</v>
      </c>
      <c r="C23" s="9" t="s">
        <v>29</v>
      </c>
      <c r="D23" s="9" t="s">
        <v>75</v>
      </c>
      <c r="E23" s="10" t="s">
        <v>31</v>
      </c>
      <c r="F23" s="11">
        <v>29.55</v>
      </c>
      <c r="G23" s="12">
        <v>14.02</v>
      </c>
      <c r="H23" s="12">
        <f t="shared" si="3"/>
        <v>17.13</v>
      </c>
      <c r="I23" s="12">
        <f t="shared" si="4"/>
        <v>506.19</v>
      </c>
      <c r="J23" s="13">
        <f t="shared" si="0"/>
        <v>5.058999185044293E-5</v>
      </c>
    </row>
    <row r="24" spans="1:10" ht="26.1" customHeight="1" x14ac:dyDescent="0.2">
      <c r="A24" s="9" t="s">
        <v>76</v>
      </c>
      <c r="B24" s="11" t="s">
        <v>77</v>
      </c>
      <c r="C24" s="9" t="s">
        <v>29</v>
      </c>
      <c r="D24" s="9" t="s">
        <v>78</v>
      </c>
      <c r="E24" s="10" t="s">
        <v>79</v>
      </c>
      <c r="F24" s="11">
        <v>4.63</v>
      </c>
      <c r="G24" s="12">
        <v>50.96</v>
      </c>
      <c r="H24" s="12">
        <f t="shared" si="3"/>
        <v>62.28</v>
      </c>
      <c r="I24" s="12">
        <f t="shared" si="4"/>
        <v>288.35000000000002</v>
      </c>
      <c r="J24" s="13">
        <f t="shared" si="0"/>
        <v>2.8818475572562119E-5</v>
      </c>
    </row>
    <row r="25" spans="1:10" ht="26.1" customHeight="1" x14ac:dyDescent="0.2">
      <c r="A25" s="9" t="s">
        <v>80</v>
      </c>
      <c r="B25" s="11" t="s">
        <v>81</v>
      </c>
      <c r="C25" s="9" t="s">
        <v>29</v>
      </c>
      <c r="D25" s="9" t="s">
        <v>82</v>
      </c>
      <c r="E25" s="10" t="s">
        <v>79</v>
      </c>
      <c r="F25" s="11">
        <v>4.13</v>
      </c>
      <c r="G25" s="12">
        <v>512.17999999999995</v>
      </c>
      <c r="H25" s="12">
        <f t="shared" si="3"/>
        <v>626.03</v>
      </c>
      <c r="I25" s="12">
        <f t="shared" si="4"/>
        <v>2585.5</v>
      </c>
      <c r="J25" s="13">
        <f t="shared" si="0"/>
        <v>2.5840183316406921E-4</v>
      </c>
    </row>
    <row r="26" spans="1:10" ht="39" customHeight="1" x14ac:dyDescent="0.2">
      <c r="A26" s="9" t="s">
        <v>83</v>
      </c>
      <c r="B26" s="11" t="s">
        <v>84</v>
      </c>
      <c r="C26" s="9" t="s">
        <v>29</v>
      </c>
      <c r="D26" s="9" t="s">
        <v>85</v>
      </c>
      <c r="E26" s="10" t="s">
        <v>31</v>
      </c>
      <c r="F26" s="11">
        <v>2935.75</v>
      </c>
      <c r="G26" s="12">
        <v>5.72</v>
      </c>
      <c r="H26" s="12">
        <f t="shared" si="3"/>
        <v>6.99</v>
      </c>
      <c r="I26" s="12">
        <f t="shared" si="4"/>
        <v>20520.89</v>
      </c>
      <c r="J26" s="13">
        <f t="shared" si="0"/>
        <v>2.0509130126312959E-3</v>
      </c>
    </row>
    <row r="27" spans="1:10" ht="26.1" customHeight="1" x14ac:dyDescent="0.2">
      <c r="A27" s="9" t="s">
        <v>86</v>
      </c>
      <c r="B27" s="11" t="s">
        <v>87</v>
      </c>
      <c r="C27" s="9" t="s">
        <v>29</v>
      </c>
      <c r="D27" s="9" t="s">
        <v>88</v>
      </c>
      <c r="E27" s="10" t="s">
        <v>63</v>
      </c>
      <c r="F27" s="11">
        <v>885.43</v>
      </c>
      <c r="G27" s="12">
        <v>2.34</v>
      </c>
      <c r="H27" s="12">
        <f t="shared" si="3"/>
        <v>2.86</v>
      </c>
      <c r="I27" s="12">
        <f t="shared" si="4"/>
        <v>2532.3200000000002</v>
      </c>
      <c r="J27" s="13">
        <f t="shared" si="0"/>
        <v>2.5308688074184325E-4</v>
      </c>
    </row>
    <row r="28" spans="1:10" ht="26.1" customHeight="1" x14ac:dyDescent="0.2">
      <c r="A28" s="9" t="s">
        <v>89</v>
      </c>
      <c r="B28" s="11" t="s">
        <v>90</v>
      </c>
      <c r="C28" s="9" t="s">
        <v>29</v>
      </c>
      <c r="D28" s="9" t="s">
        <v>91</v>
      </c>
      <c r="E28" s="10" t="s">
        <v>31</v>
      </c>
      <c r="F28" s="11">
        <v>2382.4699999999998</v>
      </c>
      <c r="G28" s="12">
        <v>1.72</v>
      </c>
      <c r="H28" s="12">
        <f t="shared" si="3"/>
        <v>2.1</v>
      </c>
      <c r="I28" s="12">
        <f t="shared" si="4"/>
        <v>5003.18</v>
      </c>
      <c r="J28" s="13">
        <f t="shared" si="0"/>
        <v>5.0003128356209932E-4</v>
      </c>
    </row>
    <row r="29" spans="1:10" ht="39" customHeight="1" x14ac:dyDescent="0.2">
      <c r="A29" s="9" t="s">
        <v>92</v>
      </c>
      <c r="B29" s="11" t="s">
        <v>93</v>
      </c>
      <c r="C29" s="9" t="s">
        <v>29</v>
      </c>
      <c r="D29" s="9" t="s">
        <v>94</v>
      </c>
      <c r="E29" s="10" t="s">
        <v>31</v>
      </c>
      <c r="F29" s="11">
        <v>2382.4699999999998</v>
      </c>
      <c r="G29" s="12">
        <v>2.4700000000000002</v>
      </c>
      <c r="H29" s="12">
        <f t="shared" si="3"/>
        <v>3.01</v>
      </c>
      <c r="I29" s="12">
        <f t="shared" si="4"/>
        <v>7171.23</v>
      </c>
      <c r="J29" s="13">
        <f t="shared" si="0"/>
        <v>7.1671203946670583E-4</v>
      </c>
    </row>
    <row r="30" spans="1:10" ht="26.1" customHeight="1" x14ac:dyDescent="0.2">
      <c r="A30" s="9" t="s">
        <v>95</v>
      </c>
      <c r="B30" s="11" t="s">
        <v>96</v>
      </c>
      <c r="C30" s="9" t="s">
        <v>22</v>
      </c>
      <c r="D30" s="9" t="s">
        <v>97</v>
      </c>
      <c r="E30" s="10" t="s">
        <v>98</v>
      </c>
      <c r="F30" s="11">
        <v>1247508.68</v>
      </c>
      <c r="G30" s="12">
        <v>0.03</v>
      </c>
      <c r="H30" s="12">
        <f t="shared" si="3"/>
        <v>0.03</v>
      </c>
      <c r="I30" s="12">
        <f t="shared" si="4"/>
        <v>37425.26</v>
      </c>
      <c r="J30" s="13">
        <f t="shared" si="0"/>
        <v>3.7403812765971428E-3</v>
      </c>
    </row>
    <row r="31" spans="1:10" ht="24" customHeight="1" x14ac:dyDescent="0.2">
      <c r="A31" s="9" t="s">
        <v>99</v>
      </c>
      <c r="B31" s="11" t="s">
        <v>100</v>
      </c>
      <c r="C31" s="9" t="s">
        <v>22</v>
      </c>
      <c r="D31" s="9" t="s">
        <v>101</v>
      </c>
      <c r="E31" s="10" t="s">
        <v>67</v>
      </c>
      <c r="F31" s="11">
        <v>514</v>
      </c>
      <c r="G31" s="12">
        <v>445.69</v>
      </c>
      <c r="H31" s="12">
        <f t="shared" si="3"/>
        <v>544.76</v>
      </c>
      <c r="I31" s="12">
        <f t="shared" si="4"/>
        <v>280006.64</v>
      </c>
      <c r="J31" s="13">
        <f t="shared" si="0"/>
        <v>2.7984617704162287E-2</v>
      </c>
    </row>
    <row r="32" spans="1:10" ht="24" customHeight="1" x14ac:dyDescent="0.2">
      <c r="A32" s="5" t="s">
        <v>102</v>
      </c>
      <c r="B32" s="5"/>
      <c r="C32" s="5"/>
      <c r="D32" s="5" t="s">
        <v>103</v>
      </c>
      <c r="E32" s="5"/>
      <c r="F32" s="6"/>
      <c r="G32" s="5"/>
      <c r="H32" s="5"/>
      <c r="I32" s="7">
        <v>198705.45</v>
      </c>
      <c r="J32" s="8">
        <f t="shared" si="0"/>
        <v>1.9859157818484355E-2</v>
      </c>
    </row>
    <row r="33" spans="1:10" ht="24" customHeight="1" x14ac:dyDescent="0.2">
      <c r="A33" s="5" t="s">
        <v>104</v>
      </c>
      <c r="B33" s="5"/>
      <c r="C33" s="5"/>
      <c r="D33" s="5" t="s">
        <v>105</v>
      </c>
      <c r="E33" s="5"/>
      <c r="F33" s="6"/>
      <c r="G33" s="5"/>
      <c r="H33" s="5"/>
      <c r="I33" s="7">
        <v>21348.36</v>
      </c>
      <c r="J33" s="8">
        <f t="shared" si="0"/>
        <v>2.133612592940046E-3</v>
      </c>
    </row>
    <row r="34" spans="1:10" ht="24" customHeight="1" x14ac:dyDescent="0.2">
      <c r="A34" s="9" t="s">
        <v>106</v>
      </c>
      <c r="B34" s="11" t="s">
        <v>107</v>
      </c>
      <c r="C34" s="9" t="s">
        <v>29</v>
      </c>
      <c r="D34" s="9" t="s">
        <v>108</v>
      </c>
      <c r="E34" s="10" t="s">
        <v>31</v>
      </c>
      <c r="F34" s="11">
        <v>132</v>
      </c>
      <c r="G34" s="12">
        <v>129.78</v>
      </c>
      <c r="H34" s="12">
        <f>TRUNC(G34 * (1 + 22.23 / 100), 2)</f>
        <v>158.63</v>
      </c>
      <c r="I34" s="12">
        <f>TRUNC(F34 * H34, 2)</f>
        <v>20939.16</v>
      </c>
      <c r="J34" s="13">
        <f t="shared" si="0"/>
        <v>2.0927160428991496E-3</v>
      </c>
    </row>
    <row r="35" spans="1:10" ht="26.1" customHeight="1" x14ac:dyDescent="0.2">
      <c r="A35" s="9" t="s">
        <v>109</v>
      </c>
      <c r="B35" s="11" t="s">
        <v>110</v>
      </c>
      <c r="C35" s="9" t="s">
        <v>29</v>
      </c>
      <c r="D35" s="9" t="s">
        <v>111</v>
      </c>
      <c r="E35" s="10" t="s">
        <v>31</v>
      </c>
      <c r="F35" s="11">
        <v>132</v>
      </c>
      <c r="G35" s="12">
        <v>2.54</v>
      </c>
      <c r="H35" s="12">
        <f>TRUNC(G35 * (1 + 22.23 / 100), 2)</f>
        <v>3.1</v>
      </c>
      <c r="I35" s="12">
        <f>TRUNC(F35 * H35, 2)</f>
        <v>409.2</v>
      </c>
      <c r="J35" s="13">
        <f t="shared" si="0"/>
        <v>4.0896550040896195E-5</v>
      </c>
    </row>
    <row r="36" spans="1:10" ht="24" customHeight="1" x14ac:dyDescent="0.2">
      <c r="A36" s="5" t="s">
        <v>112</v>
      </c>
      <c r="B36" s="5"/>
      <c r="C36" s="5"/>
      <c r="D36" s="5" t="s">
        <v>113</v>
      </c>
      <c r="E36" s="5"/>
      <c r="F36" s="6"/>
      <c r="G36" s="5"/>
      <c r="H36" s="5"/>
      <c r="I36" s="7">
        <v>49260.639999999999</v>
      </c>
      <c r="J36" s="8">
        <f t="shared" si="0"/>
        <v>4.9232410283640586E-3</v>
      </c>
    </row>
    <row r="37" spans="1:10" ht="24" customHeight="1" x14ac:dyDescent="0.2">
      <c r="A37" s="9" t="s">
        <v>114</v>
      </c>
      <c r="B37" s="11" t="s">
        <v>115</v>
      </c>
      <c r="C37" s="9" t="s">
        <v>29</v>
      </c>
      <c r="D37" s="9" t="s">
        <v>116</v>
      </c>
      <c r="E37" s="10" t="s">
        <v>31</v>
      </c>
      <c r="F37" s="11">
        <v>398.42</v>
      </c>
      <c r="G37" s="12">
        <v>98.62</v>
      </c>
      <c r="H37" s="12">
        <f>TRUNC(G37 * (1 + 22.23 / 100), 2)</f>
        <v>120.54</v>
      </c>
      <c r="I37" s="12">
        <f>TRUNC(F37 * H37, 2)</f>
        <v>48025.54</v>
      </c>
      <c r="J37" s="13">
        <f t="shared" si="0"/>
        <v>4.7998018080426738E-3</v>
      </c>
    </row>
    <row r="38" spans="1:10" ht="26.1" customHeight="1" x14ac:dyDescent="0.2">
      <c r="A38" s="9" t="s">
        <v>117</v>
      </c>
      <c r="B38" s="11" t="s">
        <v>110</v>
      </c>
      <c r="C38" s="9" t="s">
        <v>29</v>
      </c>
      <c r="D38" s="9" t="s">
        <v>111</v>
      </c>
      <c r="E38" s="10" t="s">
        <v>31</v>
      </c>
      <c r="F38" s="11">
        <v>398.42</v>
      </c>
      <c r="G38" s="12">
        <v>2.54</v>
      </c>
      <c r="H38" s="12">
        <f>TRUNC(G38 * (1 + 22.23 / 100), 2)</f>
        <v>3.1</v>
      </c>
      <c r="I38" s="12">
        <f>TRUNC(F38 * H38, 2)</f>
        <v>1235.0999999999999</v>
      </c>
      <c r="J38" s="13">
        <f t="shared" si="0"/>
        <v>1.2343922032138536E-4</v>
      </c>
    </row>
    <row r="39" spans="1:10" ht="24" customHeight="1" x14ac:dyDescent="0.2">
      <c r="A39" s="5" t="s">
        <v>118</v>
      </c>
      <c r="B39" s="5"/>
      <c r="C39" s="5"/>
      <c r="D39" s="5" t="s">
        <v>119</v>
      </c>
      <c r="E39" s="5"/>
      <c r="F39" s="6"/>
      <c r="G39" s="5"/>
      <c r="H39" s="5"/>
      <c r="I39" s="7">
        <v>128096.45</v>
      </c>
      <c r="J39" s="8">
        <f t="shared" si="0"/>
        <v>1.2802304197180248E-2</v>
      </c>
    </row>
    <row r="40" spans="1:10" ht="65.099999999999994" customHeight="1" x14ac:dyDescent="0.2">
      <c r="A40" s="9" t="s">
        <v>120</v>
      </c>
      <c r="B40" s="11" t="s">
        <v>121</v>
      </c>
      <c r="C40" s="9" t="s">
        <v>22</v>
      </c>
      <c r="D40" s="9" t="s">
        <v>122</v>
      </c>
      <c r="E40" s="10" t="s">
        <v>123</v>
      </c>
      <c r="F40" s="11">
        <v>2338.38</v>
      </c>
      <c r="G40" s="12">
        <v>44.82</v>
      </c>
      <c r="H40" s="12">
        <f>TRUNC(G40 * (1 + 22.23 / 100), 2)</f>
        <v>54.78</v>
      </c>
      <c r="I40" s="12">
        <f>TRUNC(F40 * H40, 2)</f>
        <v>128096.45</v>
      </c>
      <c r="J40" s="13">
        <f t="shared" si="0"/>
        <v>1.2802304197180248E-2</v>
      </c>
    </row>
    <row r="41" spans="1:10" ht="24" customHeight="1" x14ac:dyDescent="0.2">
      <c r="A41" s="5" t="s">
        <v>124</v>
      </c>
      <c r="B41" s="5"/>
      <c r="C41" s="5"/>
      <c r="D41" s="5" t="s">
        <v>125</v>
      </c>
      <c r="E41" s="5"/>
      <c r="F41" s="6"/>
      <c r="G41" s="5"/>
      <c r="H41" s="5"/>
      <c r="I41" s="7">
        <v>16575.09</v>
      </c>
      <c r="J41" s="8">
        <f t="shared" si="0"/>
        <v>1.6565591339622633E-3</v>
      </c>
    </row>
    <row r="42" spans="1:10" ht="26.1" customHeight="1" x14ac:dyDescent="0.2">
      <c r="A42" s="9" t="s">
        <v>126</v>
      </c>
      <c r="B42" s="11" t="s">
        <v>127</v>
      </c>
      <c r="C42" s="9" t="s">
        <v>29</v>
      </c>
      <c r="D42" s="9" t="s">
        <v>128</v>
      </c>
      <c r="E42" s="10" t="s">
        <v>31</v>
      </c>
      <c r="F42" s="11">
        <v>179.99</v>
      </c>
      <c r="G42" s="12">
        <v>43.44</v>
      </c>
      <c r="H42" s="12">
        <f>TRUNC(G42 * (1 + 22.23 / 100), 2)</f>
        <v>53.09</v>
      </c>
      <c r="I42" s="12">
        <f>TRUNC(F42 * H42, 2)</f>
        <v>9555.66</v>
      </c>
      <c r="J42" s="13">
        <f t="shared" si="0"/>
        <v>9.5501839531718022E-4</v>
      </c>
    </row>
    <row r="43" spans="1:10" ht="39" customHeight="1" x14ac:dyDescent="0.2">
      <c r="A43" s="9" t="s">
        <v>129</v>
      </c>
      <c r="B43" s="11" t="s">
        <v>130</v>
      </c>
      <c r="C43" s="9" t="s">
        <v>29</v>
      </c>
      <c r="D43" s="9" t="s">
        <v>131</v>
      </c>
      <c r="E43" s="10" t="s">
        <v>31</v>
      </c>
      <c r="F43" s="11">
        <v>135.72</v>
      </c>
      <c r="G43" s="12">
        <v>42.32</v>
      </c>
      <c r="H43" s="12">
        <f>TRUNC(G43 * (1 + 22.23 / 100), 2)</f>
        <v>51.72</v>
      </c>
      <c r="I43" s="12">
        <f>TRUNC(F43 * H43, 2)</f>
        <v>7019.43</v>
      </c>
      <c r="J43" s="13">
        <f t="shared" si="0"/>
        <v>7.015407386450831E-4</v>
      </c>
    </row>
    <row r="44" spans="1:10" ht="24" customHeight="1" x14ac:dyDescent="0.2">
      <c r="A44" s="5" t="s">
        <v>132</v>
      </c>
      <c r="B44" s="5"/>
      <c r="C44" s="5"/>
      <c r="D44" s="5" t="s">
        <v>133</v>
      </c>
      <c r="E44" s="5"/>
      <c r="F44" s="6"/>
      <c r="G44" s="5"/>
      <c r="H44" s="5"/>
      <c r="I44" s="7">
        <v>524251.9</v>
      </c>
      <c r="J44" s="8">
        <f t="shared" si="0"/>
        <v>5.2395146780021773E-2</v>
      </c>
    </row>
    <row r="45" spans="1:10" ht="24" customHeight="1" x14ac:dyDescent="0.2">
      <c r="A45" s="5" t="s">
        <v>134</v>
      </c>
      <c r="B45" s="5"/>
      <c r="C45" s="5"/>
      <c r="D45" s="5" t="s">
        <v>135</v>
      </c>
      <c r="E45" s="5"/>
      <c r="F45" s="6"/>
      <c r="G45" s="5"/>
      <c r="H45" s="5"/>
      <c r="I45" s="7">
        <v>317515.28000000003</v>
      </c>
      <c r="J45" s="8">
        <f t="shared" si="0"/>
        <v>3.1733332202515077E-2</v>
      </c>
    </row>
    <row r="46" spans="1:10" ht="39" customHeight="1" x14ac:dyDescent="0.2">
      <c r="A46" s="9" t="s">
        <v>136</v>
      </c>
      <c r="B46" s="11" t="s">
        <v>137</v>
      </c>
      <c r="C46" s="9" t="s">
        <v>29</v>
      </c>
      <c r="D46" s="9" t="s">
        <v>138</v>
      </c>
      <c r="E46" s="10" t="s">
        <v>139</v>
      </c>
      <c r="F46" s="11">
        <v>8.44</v>
      </c>
      <c r="G46" s="12">
        <v>28.5</v>
      </c>
      <c r="H46" s="12">
        <f t="shared" ref="H46:H51" si="5">TRUNC(G46 * (1 + 22.23 / 100), 2)</f>
        <v>34.83</v>
      </c>
      <c r="I46" s="12">
        <f t="shared" ref="I46:I51" si="6">TRUNC(F46 * H46, 2)</f>
        <v>293.95999999999998</v>
      </c>
      <c r="J46" s="13">
        <f t="shared" si="0"/>
        <v>2.9379154081187304E-5</v>
      </c>
    </row>
    <row r="47" spans="1:10" ht="51.95" customHeight="1" x14ac:dyDescent="0.2">
      <c r="A47" s="9" t="s">
        <v>140</v>
      </c>
      <c r="B47" s="11" t="s">
        <v>141</v>
      </c>
      <c r="C47" s="9" t="s">
        <v>29</v>
      </c>
      <c r="D47" s="9" t="s">
        <v>142</v>
      </c>
      <c r="E47" s="10" t="s">
        <v>143</v>
      </c>
      <c r="F47" s="11">
        <v>253.2</v>
      </c>
      <c r="G47" s="12">
        <v>2.98</v>
      </c>
      <c r="H47" s="12">
        <f t="shared" si="5"/>
        <v>3.64</v>
      </c>
      <c r="I47" s="12">
        <f t="shared" si="6"/>
        <v>921.64</v>
      </c>
      <c r="J47" s="13">
        <f t="shared" si="0"/>
        <v>9.2111183723586433E-5</v>
      </c>
    </row>
    <row r="48" spans="1:10" ht="26.1" customHeight="1" x14ac:dyDescent="0.2">
      <c r="A48" s="9" t="s">
        <v>144</v>
      </c>
      <c r="B48" s="11" t="s">
        <v>145</v>
      </c>
      <c r="C48" s="9" t="s">
        <v>22</v>
      </c>
      <c r="D48" s="9" t="s">
        <v>146</v>
      </c>
      <c r="E48" s="10" t="s">
        <v>98</v>
      </c>
      <c r="F48" s="11">
        <v>8437.5</v>
      </c>
      <c r="G48" s="12">
        <v>28.69</v>
      </c>
      <c r="H48" s="12">
        <f t="shared" si="5"/>
        <v>35.06</v>
      </c>
      <c r="I48" s="12">
        <f t="shared" si="6"/>
        <v>295818.75</v>
      </c>
      <c r="J48" s="13">
        <f t="shared" si="0"/>
        <v>2.9564922562097661E-2</v>
      </c>
    </row>
    <row r="49" spans="1:10" ht="39" customHeight="1" x14ac:dyDescent="0.2">
      <c r="A49" s="9" t="s">
        <v>147</v>
      </c>
      <c r="B49" s="11" t="s">
        <v>148</v>
      </c>
      <c r="C49" s="9" t="s">
        <v>29</v>
      </c>
      <c r="D49" s="9" t="s">
        <v>149</v>
      </c>
      <c r="E49" s="10" t="s">
        <v>31</v>
      </c>
      <c r="F49" s="11">
        <v>686.62</v>
      </c>
      <c r="G49" s="12">
        <v>9.51</v>
      </c>
      <c r="H49" s="12">
        <f t="shared" si="5"/>
        <v>11.62</v>
      </c>
      <c r="I49" s="12">
        <f t="shared" si="6"/>
        <v>7978.52</v>
      </c>
      <c r="J49" s="13">
        <f t="shared" si="0"/>
        <v>7.9739477622749546E-4</v>
      </c>
    </row>
    <row r="50" spans="1:10" ht="51.95" customHeight="1" x14ac:dyDescent="0.2">
      <c r="A50" s="9" t="s">
        <v>150</v>
      </c>
      <c r="B50" s="11" t="s">
        <v>151</v>
      </c>
      <c r="C50" s="9" t="s">
        <v>29</v>
      </c>
      <c r="D50" s="9" t="s">
        <v>152</v>
      </c>
      <c r="E50" s="10" t="s">
        <v>31</v>
      </c>
      <c r="F50" s="11">
        <v>686.62</v>
      </c>
      <c r="G50" s="12">
        <v>9.3699999999999992</v>
      </c>
      <c r="H50" s="12">
        <f t="shared" si="5"/>
        <v>11.45</v>
      </c>
      <c r="I50" s="12">
        <f t="shared" si="6"/>
        <v>7861.79</v>
      </c>
      <c r="J50" s="13">
        <f t="shared" si="0"/>
        <v>7.8572846565497874E-4</v>
      </c>
    </row>
    <row r="51" spans="1:10" ht="24" customHeight="1" x14ac:dyDescent="0.2">
      <c r="A51" s="9" t="s">
        <v>150</v>
      </c>
      <c r="B51" s="11" t="s">
        <v>153</v>
      </c>
      <c r="C51" s="9" t="s">
        <v>22</v>
      </c>
      <c r="D51" s="9" t="s">
        <v>154</v>
      </c>
      <c r="E51" s="10" t="s">
        <v>98</v>
      </c>
      <c r="F51" s="11">
        <v>8437.5</v>
      </c>
      <c r="G51" s="12">
        <v>0.45</v>
      </c>
      <c r="H51" s="12">
        <f t="shared" si="5"/>
        <v>0.55000000000000004</v>
      </c>
      <c r="I51" s="12">
        <f t="shared" si="6"/>
        <v>4640.62</v>
      </c>
      <c r="J51" s="13">
        <f t="shared" si="0"/>
        <v>4.6379606073016546E-4</v>
      </c>
    </row>
    <row r="52" spans="1:10" ht="24" customHeight="1" x14ac:dyDescent="0.2">
      <c r="A52" s="5" t="s">
        <v>155</v>
      </c>
      <c r="B52" s="5"/>
      <c r="C52" s="5"/>
      <c r="D52" s="5" t="s">
        <v>156</v>
      </c>
      <c r="E52" s="5"/>
      <c r="F52" s="6"/>
      <c r="G52" s="5"/>
      <c r="H52" s="5"/>
      <c r="I52" s="7">
        <v>206736.62</v>
      </c>
      <c r="J52" s="8">
        <f t="shared" si="0"/>
        <v>2.0661814577506699E-2</v>
      </c>
    </row>
    <row r="53" spans="1:10" ht="26.1" customHeight="1" x14ac:dyDescent="0.2">
      <c r="A53" s="9" t="s">
        <v>157</v>
      </c>
      <c r="B53" s="11" t="s">
        <v>158</v>
      </c>
      <c r="C53" s="9" t="s">
        <v>22</v>
      </c>
      <c r="D53" s="9" t="s">
        <v>159</v>
      </c>
      <c r="E53" s="10" t="s">
        <v>31</v>
      </c>
      <c r="F53" s="11">
        <v>72.760000000000005</v>
      </c>
      <c r="G53" s="12">
        <v>2324.6</v>
      </c>
      <c r="H53" s="12">
        <f>TRUNC(G53 * (1 + 22.23 / 100), 2)</f>
        <v>2841.35</v>
      </c>
      <c r="I53" s="12">
        <f>TRUNC(F53 * H53, 2)</f>
        <v>206736.62</v>
      </c>
      <c r="J53" s="13">
        <f t="shared" si="0"/>
        <v>2.0661814577506699E-2</v>
      </c>
    </row>
    <row r="54" spans="1:10" ht="24" customHeight="1" x14ac:dyDescent="0.2">
      <c r="A54" s="5" t="s">
        <v>160</v>
      </c>
      <c r="B54" s="5"/>
      <c r="C54" s="5"/>
      <c r="D54" s="5" t="s">
        <v>161</v>
      </c>
      <c r="E54" s="5"/>
      <c r="F54" s="6"/>
      <c r="G54" s="5"/>
      <c r="H54" s="5"/>
      <c r="I54" s="7">
        <v>606510.87</v>
      </c>
      <c r="J54" s="8">
        <f t="shared" si="0"/>
        <v>6.0616329778354079E-2</v>
      </c>
    </row>
    <row r="55" spans="1:10" ht="26.1" customHeight="1" x14ac:dyDescent="0.2">
      <c r="A55" s="9" t="s">
        <v>162</v>
      </c>
      <c r="B55" s="11" t="s">
        <v>163</v>
      </c>
      <c r="C55" s="9" t="s">
        <v>22</v>
      </c>
      <c r="D55" s="9" t="s">
        <v>164</v>
      </c>
      <c r="E55" s="10" t="s">
        <v>31</v>
      </c>
      <c r="F55" s="11">
        <v>251.99</v>
      </c>
      <c r="G55" s="12">
        <v>168.69</v>
      </c>
      <c r="H55" s="12">
        <f>TRUNC(G55 * (1 + 22.23 / 100), 2)</f>
        <v>206.18</v>
      </c>
      <c r="I55" s="12">
        <f>TRUNC(F55 * H55, 2)</f>
        <v>51955.29</v>
      </c>
      <c r="J55" s="13">
        <f t="shared" si="0"/>
        <v>5.1925516064864948E-3</v>
      </c>
    </row>
    <row r="56" spans="1:10" ht="39" customHeight="1" x14ac:dyDescent="0.2">
      <c r="A56" s="9" t="s">
        <v>165</v>
      </c>
      <c r="B56" s="11" t="s">
        <v>166</v>
      </c>
      <c r="C56" s="9" t="s">
        <v>22</v>
      </c>
      <c r="D56" s="9" t="s">
        <v>167</v>
      </c>
      <c r="E56" s="10" t="s">
        <v>31</v>
      </c>
      <c r="F56" s="11">
        <v>2181.35</v>
      </c>
      <c r="G56" s="12">
        <v>168.69</v>
      </c>
      <c r="H56" s="12">
        <f>TRUNC(G56 * (1 + 22.23 / 100), 2)</f>
        <v>206.18</v>
      </c>
      <c r="I56" s="12">
        <f>TRUNC(F56 * H56, 2)</f>
        <v>449750.74</v>
      </c>
      <c r="J56" s="13">
        <f t="shared" si="0"/>
        <v>4.494930020610971E-2</v>
      </c>
    </row>
    <row r="57" spans="1:10" ht="26.1" customHeight="1" x14ac:dyDescent="0.2">
      <c r="A57" s="9" t="s">
        <v>168</v>
      </c>
      <c r="B57" s="11" t="s">
        <v>169</v>
      </c>
      <c r="C57" s="9" t="s">
        <v>22</v>
      </c>
      <c r="D57" s="9" t="s">
        <v>170</v>
      </c>
      <c r="E57" s="10" t="s">
        <v>63</v>
      </c>
      <c r="F57" s="11">
        <v>32.57</v>
      </c>
      <c r="G57" s="12">
        <v>94.12</v>
      </c>
      <c r="H57" s="12">
        <f>TRUNC(G57 * (1 + 22.23 / 100), 2)</f>
        <v>115.04</v>
      </c>
      <c r="I57" s="12">
        <f>TRUNC(F57 * H57, 2)</f>
        <v>3746.85</v>
      </c>
      <c r="J57" s="13">
        <f t="shared" si="0"/>
        <v>3.7447027986493625E-4</v>
      </c>
    </row>
    <row r="58" spans="1:10" ht="26.1" customHeight="1" x14ac:dyDescent="0.2">
      <c r="A58" s="9" t="s">
        <v>171</v>
      </c>
      <c r="B58" s="11" t="s">
        <v>172</v>
      </c>
      <c r="C58" s="9" t="s">
        <v>22</v>
      </c>
      <c r="D58" s="9" t="s">
        <v>173</v>
      </c>
      <c r="E58" s="10" t="s">
        <v>31</v>
      </c>
      <c r="F58" s="11">
        <v>466.41</v>
      </c>
      <c r="G58" s="12">
        <v>134.66</v>
      </c>
      <c r="H58" s="12">
        <f>TRUNC(G58 * (1 + 22.23 / 100), 2)</f>
        <v>164.59</v>
      </c>
      <c r="I58" s="12">
        <f>TRUNC(F58 * H58, 2)</f>
        <v>76766.42</v>
      </c>
      <c r="J58" s="13">
        <f t="shared" si="0"/>
        <v>7.6722427590187065E-3</v>
      </c>
    </row>
    <row r="59" spans="1:10" ht="26.1" customHeight="1" x14ac:dyDescent="0.2">
      <c r="A59" s="9" t="s">
        <v>174</v>
      </c>
      <c r="B59" s="11" t="s">
        <v>175</v>
      </c>
      <c r="C59" s="9" t="s">
        <v>22</v>
      </c>
      <c r="D59" s="9" t="s">
        <v>176</v>
      </c>
      <c r="E59" s="10" t="s">
        <v>63</v>
      </c>
      <c r="F59" s="11">
        <v>647.42999999999995</v>
      </c>
      <c r="G59" s="12">
        <v>30.7</v>
      </c>
      <c r="H59" s="12">
        <f>TRUNC(G59 * (1 + 22.23 / 100), 2)</f>
        <v>37.520000000000003</v>
      </c>
      <c r="I59" s="12">
        <f>TRUNC(F59 * H59, 2)</f>
        <v>24291.57</v>
      </c>
      <c r="J59" s="13">
        <f t="shared" si="0"/>
        <v>2.4277649268742247E-3</v>
      </c>
    </row>
    <row r="60" spans="1:10" ht="24" customHeight="1" x14ac:dyDescent="0.2">
      <c r="A60" s="5" t="s">
        <v>177</v>
      </c>
      <c r="B60" s="5"/>
      <c r="C60" s="5"/>
      <c r="D60" s="5" t="s">
        <v>178</v>
      </c>
      <c r="E60" s="5"/>
      <c r="F60" s="6"/>
      <c r="G60" s="5"/>
      <c r="H60" s="5"/>
      <c r="I60" s="7">
        <v>198574.12</v>
      </c>
      <c r="J60" s="8">
        <f t="shared" si="0"/>
        <v>1.9846032344591705E-2</v>
      </c>
    </row>
    <row r="61" spans="1:10" ht="51.95" customHeight="1" x14ac:dyDescent="0.2">
      <c r="A61" s="9" t="s">
        <v>179</v>
      </c>
      <c r="B61" s="11" t="s">
        <v>180</v>
      </c>
      <c r="C61" s="9" t="s">
        <v>29</v>
      </c>
      <c r="D61" s="9" t="s">
        <v>181</v>
      </c>
      <c r="E61" s="10" t="s">
        <v>31</v>
      </c>
      <c r="F61" s="11">
        <v>717.79</v>
      </c>
      <c r="G61" s="12">
        <v>175.78</v>
      </c>
      <c r="H61" s="12">
        <f t="shared" ref="H61:H66" si="7">TRUNC(G61 * (1 + 22.23 / 100), 2)</f>
        <v>214.85</v>
      </c>
      <c r="I61" s="12">
        <f t="shared" ref="I61:I66" si="8">TRUNC(F61 * H61, 2)</f>
        <v>154217.18</v>
      </c>
      <c r="J61" s="13">
        <f t="shared" si="0"/>
        <v>1.5412880300674232E-2</v>
      </c>
    </row>
    <row r="62" spans="1:10" ht="51.95" customHeight="1" x14ac:dyDescent="0.2">
      <c r="A62" s="9" t="s">
        <v>182</v>
      </c>
      <c r="B62" s="11" t="s">
        <v>183</v>
      </c>
      <c r="C62" s="9" t="s">
        <v>29</v>
      </c>
      <c r="D62" s="9" t="s">
        <v>184</v>
      </c>
      <c r="E62" s="10" t="s">
        <v>31</v>
      </c>
      <c r="F62" s="11">
        <v>62.69</v>
      </c>
      <c r="G62" s="12">
        <v>82.18</v>
      </c>
      <c r="H62" s="12">
        <f t="shared" si="7"/>
        <v>100.44</v>
      </c>
      <c r="I62" s="12">
        <f t="shared" si="8"/>
        <v>6296.58</v>
      </c>
      <c r="J62" s="13">
        <f t="shared" si="0"/>
        <v>6.2929716289468766E-4</v>
      </c>
    </row>
    <row r="63" spans="1:10" ht="51.95" customHeight="1" x14ac:dyDescent="0.2">
      <c r="A63" s="9" t="s">
        <v>185</v>
      </c>
      <c r="B63" s="11" t="s">
        <v>186</v>
      </c>
      <c r="C63" s="9" t="s">
        <v>29</v>
      </c>
      <c r="D63" s="9" t="s">
        <v>187</v>
      </c>
      <c r="E63" s="10" t="s">
        <v>31</v>
      </c>
      <c r="F63" s="11">
        <v>125.38</v>
      </c>
      <c r="G63" s="12">
        <v>7.86</v>
      </c>
      <c r="H63" s="12">
        <f t="shared" si="7"/>
        <v>9.6</v>
      </c>
      <c r="I63" s="12">
        <f t="shared" si="8"/>
        <v>1203.6400000000001</v>
      </c>
      <c r="J63" s="13">
        <f t="shared" si="0"/>
        <v>1.2029502319458529E-4</v>
      </c>
    </row>
    <row r="64" spans="1:10" ht="65.099999999999994" customHeight="1" x14ac:dyDescent="0.2">
      <c r="A64" s="9" t="s">
        <v>188</v>
      </c>
      <c r="B64" s="11" t="s">
        <v>189</v>
      </c>
      <c r="C64" s="9" t="s">
        <v>29</v>
      </c>
      <c r="D64" s="9" t="s">
        <v>190</v>
      </c>
      <c r="E64" s="10" t="s">
        <v>31</v>
      </c>
      <c r="F64" s="11">
        <v>125.38</v>
      </c>
      <c r="G64" s="12">
        <v>37.39</v>
      </c>
      <c r="H64" s="12">
        <f t="shared" si="7"/>
        <v>45.7</v>
      </c>
      <c r="I64" s="12">
        <f t="shared" si="8"/>
        <v>5729.86</v>
      </c>
      <c r="J64" s="13">
        <f t="shared" si="0"/>
        <v>5.7265763982729592E-4</v>
      </c>
    </row>
    <row r="65" spans="1:10" ht="26.1" customHeight="1" x14ac:dyDescent="0.2">
      <c r="A65" s="9" t="s">
        <v>191</v>
      </c>
      <c r="B65" s="11" t="s">
        <v>192</v>
      </c>
      <c r="C65" s="9" t="s">
        <v>29</v>
      </c>
      <c r="D65" s="9" t="s">
        <v>193</v>
      </c>
      <c r="E65" s="10" t="s">
        <v>31</v>
      </c>
      <c r="F65" s="11">
        <v>125.38</v>
      </c>
      <c r="G65" s="12">
        <v>3.17</v>
      </c>
      <c r="H65" s="12">
        <f t="shared" si="7"/>
        <v>3.87</v>
      </c>
      <c r="I65" s="12">
        <f t="shared" si="8"/>
        <v>485.22</v>
      </c>
      <c r="J65" s="13">
        <f t="shared" si="0"/>
        <v>4.8494193574886738E-5</v>
      </c>
    </row>
    <row r="66" spans="1:10" ht="26.1" customHeight="1" x14ac:dyDescent="0.2">
      <c r="A66" s="9" t="s">
        <v>194</v>
      </c>
      <c r="B66" s="11" t="s">
        <v>195</v>
      </c>
      <c r="C66" s="9" t="s">
        <v>29</v>
      </c>
      <c r="D66" s="9" t="s">
        <v>196</v>
      </c>
      <c r="E66" s="10" t="s">
        <v>31</v>
      </c>
      <c r="F66" s="11">
        <v>1560.96</v>
      </c>
      <c r="G66" s="12">
        <v>16.059999999999999</v>
      </c>
      <c r="H66" s="12">
        <f t="shared" si="7"/>
        <v>19.63</v>
      </c>
      <c r="I66" s="12">
        <f t="shared" si="8"/>
        <v>30641.64</v>
      </c>
      <c r="J66" s="13">
        <f t="shared" si="0"/>
        <v>3.062408024426018E-3</v>
      </c>
    </row>
    <row r="67" spans="1:10" ht="24" customHeight="1" x14ac:dyDescent="0.2">
      <c r="A67" s="5" t="s">
        <v>197</v>
      </c>
      <c r="B67" s="5"/>
      <c r="C67" s="5"/>
      <c r="D67" s="5" t="s">
        <v>198</v>
      </c>
      <c r="E67" s="5"/>
      <c r="F67" s="6"/>
      <c r="G67" s="5"/>
      <c r="H67" s="5"/>
      <c r="I67" s="7">
        <v>13243.49</v>
      </c>
      <c r="J67" s="8">
        <f t="shared" si="0"/>
        <v>1.3235900574318387E-3</v>
      </c>
    </row>
    <row r="68" spans="1:10" ht="51.95" customHeight="1" x14ac:dyDescent="0.2">
      <c r="A68" s="9" t="s">
        <v>199</v>
      </c>
      <c r="B68" s="11" t="s">
        <v>200</v>
      </c>
      <c r="C68" s="9" t="s">
        <v>29</v>
      </c>
      <c r="D68" s="9" t="s">
        <v>201</v>
      </c>
      <c r="E68" s="10" t="s">
        <v>31</v>
      </c>
      <c r="F68" s="11">
        <v>11.57</v>
      </c>
      <c r="G68" s="12">
        <v>193</v>
      </c>
      <c r="H68" s="12">
        <f>TRUNC(G68 * (1 + 22.23 / 100), 2)</f>
        <v>235.9</v>
      </c>
      <c r="I68" s="12">
        <f>TRUNC(F68 * H68, 2)</f>
        <v>2729.36</v>
      </c>
      <c r="J68" s="13">
        <f t="shared" si="0"/>
        <v>2.72779589002005E-4</v>
      </c>
    </row>
    <row r="69" spans="1:10" ht="39" customHeight="1" x14ac:dyDescent="0.2">
      <c r="A69" s="9" t="s">
        <v>202</v>
      </c>
      <c r="B69" s="11" t="s">
        <v>203</v>
      </c>
      <c r="C69" s="9" t="s">
        <v>29</v>
      </c>
      <c r="D69" s="9" t="s">
        <v>204</v>
      </c>
      <c r="E69" s="10" t="s">
        <v>79</v>
      </c>
      <c r="F69" s="11">
        <v>0.79</v>
      </c>
      <c r="G69" s="12">
        <v>813.31</v>
      </c>
      <c r="H69" s="12">
        <f>TRUNC(G69 * (1 + 22.23 / 100), 2)</f>
        <v>994.1</v>
      </c>
      <c r="I69" s="12">
        <f>TRUNC(F69 * H69, 2)</f>
        <v>785.33</v>
      </c>
      <c r="J69" s="13">
        <f t="shared" ref="J69:J132" si="9">I69 / 10005733.97</f>
        <v>7.8487995219005401E-5</v>
      </c>
    </row>
    <row r="70" spans="1:10" ht="39" customHeight="1" x14ac:dyDescent="0.2">
      <c r="A70" s="9" t="s">
        <v>205</v>
      </c>
      <c r="B70" s="11" t="s">
        <v>137</v>
      </c>
      <c r="C70" s="9" t="s">
        <v>29</v>
      </c>
      <c r="D70" s="9" t="s">
        <v>138</v>
      </c>
      <c r="E70" s="10" t="s">
        <v>139</v>
      </c>
      <c r="F70" s="11">
        <v>6.2</v>
      </c>
      <c r="G70" s="12">
        <v>28.5</v>
      </c>
      <c r="H70" s="12">
        <f>TRUNC(G70 * (1 + 22.23 / 100), 2)</f>
        <v>34.83</v>
      </c>
      <c r="I70" s="12">
        <f>TRUNC(F70 * H70, 2)</f>
        <v>215.94</v>
      </c>
      <c r="J70" s="13">
        <f t="shared" si="9"/>
        <v>2.1581625160877627E-5</v>
      </c>
    </row>
    <row r="71" spans="1:10" ht="51.95" customHeight="1" x14ac:dyDescent="0.2">
      <c r="A71" s="9" t="s">
        <v>206</v>
      </c>
      <c r="B71" s="11" t="s">
        <v>141</v>
      </c>
      <c r="C71" s="9" t="s">
        <v>29</v>
      </c>
      <c r="D71" s="9" t="s">
        <v>142</v>
      </c>
      <c r="E71" s="10" t="s">
        <v>143</v>
      </c>
      <c r="F71" s="11">
        <v>186</v>
      </c>
      <c r="G71" s="12">
        <v>2.98</v>
      </c>
      <c r="H71" s="12">
        <f>TRUNC(G71 * (1 + 22.23 / 100), 2)</f>
        <v>3.64</v>
      </c>
      <c r="I71" s="12">
        <f>TRUNC(F71 * H71, 2)</f>
        <v>677.04</v>
      </c>
      <c r="J71" s="13">
        <f t="shared" si="9"/>
        <v>6.7665200976755525E-5</v>
      </c>
    </row>
    <row r="72" spans="1:10" ht="26.1" customHeight="1" x14ac:dyDescent="0.2">
      <c r="A72" s="9" t="s">
        <v>207</v>
      </c>
      <c r="B72" s="11" t="s">
        <v>145</v>
      </c>
      <c r="C72" s="9" t="s">
        <v>22</v>
      </c>
      <c r="D72" s="9" t="s">
        <v>146</v>
      </c>
      <c r="E72" s="10" t="s">
        <v>98</v>
      </c>
      <c r="F72" s="11">
        <v>252.02</v>
      </c>
      <c r="G72" s="12">
        <v>28.69</v>
      </c>
      <c r="H72" s="12">
        <f>TRUNC(G72 * (1 + 22.23 / 100), 2)</f>
        <v>35.06</v>
      </c>
      <c r="I72" s="12">
        <f>TRUNC(F72 * H72, 2)</f>
        <v>8835.82</v>
      </c>
      <c r="J72" s="13">
        <f t="shared" si="9"/>
        <v>8.8307564707319503E-4</v>
      </c>
    </row>
    <row r="73" spans="1:10" ht="24" customHeight="1" x14ac:dyDescent="0.2">
      <c r="A73" s="5" t="s">
        <v>208</v>
      </c>
      <c r="B73" s="5"/>
      <c r="C73" s="5"/>
      <c r="D73" s="5" t="s">
        <v>209</v>
      </c>
      <c r="E73" s="5"/>
      <c r="F73" s="6"/>
      <c r="G73" s="5"/>
      <c r="H73" s="5"/>
      <c r="I73" s="7">
        <v>466455.12</v>
      </c>
      <c r="J73" s="8">
        <f t="shared" si="9"/>
        <v>4.6618780930870581E-2</v>
      </c>
    </row>
    <row r="74" spans="1:10" ht="26.1" customHeight="1" x14ac:dyDescent="0.2">
      <c r="A74" s="9" t="s">
        <v>210</v>
      </c>
      <c r="B74" s="11" t="s">
        <v>211</v>
      </c>
      <c r="C74" s="9" t="s">
        <v>29</v>
      </c>
      <c r="D74" s="9" t="s">
        <v>212</v>
      </c>
      <c r="E74" s="10" t="s">
        <v>31</v>
      </c>
      <c r="F74" s="11">
        <v>181.26</v>
      </c>
      <c r="G74" s="12">
        <v>44.68</v>
      </c>
      <c r="H74" s="12">
        <f>TRUNC(G74 * (1 + 22.23 / 100), 2)</f>
        <v>54.61</v>
      </c>
      <c r="I74" s="12">
        <f>TRUNC(F74 * H74, 2)</f>
        <v>9898.6</v>
      </c>
      <c r="J74" s="13">
        <f t="shared" si="9"/>
        <v>9.8929274250932325E-4</v>
      </c>
    </row>
    <row r="75" spans="1:10" ht="24" customHeight="1" x14ac:dyDescent="0.2">
      <c r="A75" s="9" t="s">
        <v>213</v>
      </c>
      <c r="B75" s="11" t="s">
        <v>214</v>
      </c>
      <c r="C75" s="9" t="s">
        <v>22</v>
      </c>
      <c r="D75" s="9" t="s">
        <v>215</v>
      </c>
      <c r="E75" s="10" t="s">
        <v>31</v>
      </c>
      <c r="F75" s="11">
        <v>2217.35</v>
      </c>
      <c r="G75" s="12">
        <v>166.15</v>
      </c>
      <c r="H75" s="12">
        <f>TRUNC(G75 * (1 + 22.23 / 100), 2)</f>
        <v>203.08</v>
      </c>
      <c r="I75" s="12">
        <f>TRUNC(F75 * H75, 2)</f>
        <v>450299.43</v>
      </c>
      <c r="J75" s="13">
        <f t="shared" si="9"/>
        <v>4.500413776241944E-2</v>
      </c>
    </row>
    <row r="76" spans="1:10" ht="26.1" customHeight="1" x14ac:dyDescent="0.2">
      <c r="A76" s="9" t="s">
        <v>216</v>
      </c>
      <c r="B76" s="11" t="s">
        <v>217</v>
      </c>
      <c r="C76" s="9" t="s">
        <v>29</v>
      </c>
      <c r="D76" s="9" t="s">
        <v>218</v>
      </c>
      <c r="E76" s="10" t="s">
        <v>31</v>
      </c>
      <c r="F76" s="11">
        <v>181.26</v>
      </c>
      <c r="G76" s="12">
        <v>28.25</v>
      </c>
      <c r="H76" s="12">
        <f>TRUNC(G76 * (1 + 22.23 / 100), 2)</f>
        <v>34.520000000000003</v>
      </c>
      <c r="I76" s="12">
        <f>TRUNC(F76 * H76, 2)</f>
        <v>6257.09</v>
      </c>
      <c r="J76" s="13">
        <f t="shared" si="9"/>
        <v>6.2535042594181621E-4</v>
      </c>
    </row>
    <row r="77" spans="1:10" ht="24" customHeight="1" x14ac:dyDescent="0.2">
      <c r="A77" s="5" t="s">
        <v>219</v>
      </c>
      <c r="B77" s="5"/>
      <c r="C77" s="5"/>
      <c r="D77" s="5" t="s">
        <v>220</v>
      </c>
      <c r="E77" s="5"/>
      <c r="F77" s="6"/>
      <c r="G77" s="5"/>
      <c r="H77" s="5"/>
      <c r="I77" s="7">
        <v>784191.27</v>
      </c>
      <c r="J77" s="8">
        <f t="shared" si="9"/>
        <v>7.8374187476023802E-2</v>
      </c>
    </row>
    <row r="78" spans="1:10" ht="24" customHeight="1" x14ac:dyDescent="0.2">
      <c r="A78" s="5" t="s">
        <v>221</v>
      </c>
      <c r="B78" s="5"/>
      <c r="C78" s="5"/>
      <c r="D78" s="5" t="s">
        <v>222</v>
      </c>
      <c r="E78" s="5"/>
      <c r="F78" s="6"/>
      <c r="G78" s="5"/>
      <c r="H78" s="5"/>
      <c r="I78" s="7">
        <v>70263.649999999994</v>
      </c>
      <c r="J78" s="8">
        <f t="shared" si="9"/>
        <v>7.0223384122214466E-3</v>
      </c>
    </row>
    <row r="79" spans="1:10" ht="26.1" customHeight="1" x14ac:dyDescent="0.2">
      <c r="A79" s="9" t="s">
        <v>223</v>
      </c>
      <c r="B79" s="11" t="s">
        <v>224</v>
      </c>
      <c r="C79" s="9" t="s">
        <v>29</v>
      </c>
      <c r="D79" s="9" t="s">
        <v>225</v>
      </c>
      <c r="E79" s="10" t="s">
        <v>31</v>
      </c>
      <c r="F79" s="11">
        <v>3332.06</v>
      </c>
      <c r="G79" s="12">
        <v>1.74</v>
      </c>
      <c r="H79" s="12">
        <f>TRUNC(G79 * (1 + 22.23 / 100), 2)</f>
        <v>2.12</v>
      </c>
      <c r="I79" s="12">
        <f>TRUNC(F79 * H79, 2)</f>
        <v>7063.96</v>
      </c>
      <c r="J79" s="13">
        <f t="shared" si="9"/>
        <v>7.0599118677147871E-4</v>
      </c>
    </row>
    <row r="80" spans="1:10" ht="26.1" customHeight="1" x14ac:dyDescent="0.2">
      <c r="A80" s="9" t="s">
        <v>226</v>
      </c>
      <c r="B80" s="11" t="s">
        <v>227</v>
      </c>
      <c r="C80" s="9" t="s">
        <v>29</v>
      </c>
      <c r="D80" s="9" t="s">
        <v>228</v>
      </c>
      <c r="E80" s="10" t="s">
        <v>31</v>
      </c>
      <c r="F80" s="11">
        <v>217.26</v>
      </c>
      <c r="G80" s="12">
        <v>4</v>
      </c>
      <c r="H80" s="12">
        <f>TRUNC(G80 * (1 + 22.23 / 100), 2)</f>
        <v>4.88</v>
      </c>
      <c r="I80" s="12">
        <f>TRUNC(F80 * H80, 2)</f>
        <v>1060.22</v>
      </c>
      <c r="J80" s="13">
        <f t="shared" si="9"/>
        <v>1.059612421416397E-4</v>
      </c>
    </row>
    <row r="81" spans="1:10" ht="26.1" customHeight="1" x14ac:dyDescent="0.2">
      <c r="A81" s="9" t="s">
        <v>229</v>
      </c>
      <c r="B81" s="11" t="s">
        <v>230</v>
      </c>
      <c r="C81" s="9" t="s">
        <v>29</v>
      </c>
      <c r="D81" s="9" t="s">
        <v>231</v>
      </c>
      <c r="E81" s="10" t="s">
        <v>31</v>
      </c>
      <c r="F81" s="11">
        <v>3332.06</v>
      </c>
      <c r="G81" s="12">
        <v>11.46</v>
      </c>
      <c r="H81" s="12">
        <f>TRUNC(G81 * (1 + 22.23 / 100), 2)</f>
        <v>14</v>
      </c>
      <c r="I81" s="12">
        <f>TRUNC(F81 * H81, 2)</f>
        <v>46648.84</v>
      </c>
      <c r="J81" s="13">
        <f t="shared" si="9"/>
        <v>4.6622107023698922E-3</v>
      </c>
    </row>
    <row r="82" spans="1:10" ht="26.1" customHeight="1" x14ac:dyDescent="0.2">
      <c r="A82" s="9" t="s">
        <v>232</v>
      </c>
      <c r="B82" s="11" t="s">
        <v>233</v>
      </c>
      <c r="C82" s="9" t="s">
        <v>29</v>
      </c>
      <c r="D82" s="9" t="s">
        <v>234</v>
      </c>
      <c r="E82" s="10" t="s">
        <v>31</v>
      </c>
      <c r="F82" s="11">
        <v>217.26</v>
      </c>
      <c r="G82" s="12">
        <v>13.52</v>
      </c>
      <c r="H82" s="12">
        <f>TRUNC(G82 * (1 + 22.23 / 100), 2)</f>
        <v>16.52</v>
      </c>
      <c r="I82" s="12">
        <f>TRUNC(F82 * H82, 2)</f>
        <v>3589.13</v>
      </c>
      <c r="J82" s="13">
        <f t="shared" si="9"/>
        <v>3.5870731829980881E-4</v>
      </c>
    </row>
    <row r="83" spans="1:10" ht="65.099999999999994" customHeight="1" x14ac:dyDescent="0.2">
      <c r="A83" s="9" t="s">
        <v>235</v>
      </c>
      <c r="B83" s="11" t="s">
        <v>121</v>
      </c>
      <c r="C83" s="9" t="s">
        <v>22</v>
      </c>
      <c r="D83" s="9" t="s">
        <v>122</v>
      </c>
      <c r="E83" s="10" t="s">
        <v>123</v>
      </c>
      <c r="F83" s="11">
        <v>217.26</v>
      </c>
      <c r="G83" s="12">
        <v>44.82</v>
      </c>
      <c r="H83" s="12">
        <f>TRUNC(G83 * (1 + 22.23 / 100), 2)</f>
        <v>54.78</v>
      </c>
      <c r="I83" s="12">
        <f>TRUNC(F83 * H83, 2)</f>
        <v>11901.5</v>
      </c>
      <c r="J83" s="13">
        <f t="shared" si="9"/>
        <v>1.1894679626386268E-3</v>
      </c>
    </row>
    <row r="84" spans="1:10" ht="24" customHeight="1" x14ac:dyDescent="0.2">
      <c r="A84" s="5" t="s">
        <v>236</v>
      </c>
      <c r="B84" s="5"/>
      <c r="C84" s="5"/>
      <c r="D84" s="5" t="s">
        <v>237</v>
      </c>
      <c r="E84" s="5"/>
      <c r="F84" s="6"/>
      <c r="G84" s="5"/>
      <c r="H84" s="5"/>
      <c r="I84" s="7">
        <v>713927.62</v>
      </c>
      <c r="J84" s="8">
        <f t="shared" si="9"/>
        <v>7.1351849063802361E-2</v>
      </c>
    </row>
    <row r="85" spans="1:10" ht="26.1" customHeight="1" x14ac:dyDescent="0.2">
      <c r="A85" s="9" t="s">
        <v>238</v>
      </c>
      <c r="B85" s="11" t="s">
        <v>224</v>
      </c>
      <c r="C85" s="9" t="s">
        <v>29</v>
      </c>
      <c r="D85" s="9" t="s">
        <v>225</v>
      </c>
      <c r="E85" s="10" t="s">
        <v>31</v>
      </c>
      <c r="F85" s="11">
        <v>2688.4</v>
      </c>
      <c r="G85" s="12">
        <v>1.74</v>
      </c>
      <c r="H85" s="12">
        <f t="shared" ref="H85:H91" si="10">TRUNC(G85 * (1 + 22.23 / 100), 2)</f>
        <v>2.12</v>
      </c>
      <c r="I85" s="12">
        <f t="shared" ref="I85:I91" si="11">TRUNC(F85 * H85, 2)</f>
        <v>5699.4</v>
      </c>
      <c r="J85" s="13">
        <f t="shared" si="9"/>
        <v>5.6961338539365531E-4</v>
      </c>
    </row>
    <row r="86" spans="1:10" ht="51.95" customHeight="1" x14ac:dyDescent="0.2">
      <c r="A86" s="9" t="s">
        <v>239</v>
      </c>
      <c r="B86" s="11" t="s">
        <v>240</v>
      </c>
      <c r="C86" s="9" t="s">
        <v>22</v>
      </c>
      <c r="D86" s="9" t="s">
        <v>241</v>
      </c>
      <c r="E86" s="10" t="s">
        <v>123</v>
      </c>
      <c r="F86" s="11">
        <v>1044.73</v>
      </c>
      <c r="G86" s="12">
        <v>28.16</v>
      </c>
      <c r="H86" s="12">
        <f t="shared" si="10"/>
        <v>34.409999999999997</v>
      </c>
      <c r="I86" s="12">
        <f t="shared" si="11"/>
        <v>35949.15</v>
      </c>
      <c r="J86" s="13">
        <f t="shared" si="9"/>
        <v>3.5928548677973695E-3</v>
      </c>
    </row>
    <row r="87" spans="1:10" ht="39" customHeight="1" x14ac:dyDescent="0.2">
      <c r="A87" s="9" t="s">
        <v>242</v>
      </c>
      <c r="B87" s="11" t="s">
        <v>243</v>
      </c>
      <c r="C87" s="9" t="s">
        <v>29</v>
      </c>
      <c r="D87" s="9" t="s">
        <v>244</v>
      </c>
      <c r="E87" s="10" t="s">
        <v>31</v>
      </c>
      <c r="F87" s="11">
        <v>769.04</v>
      </c>
      <c r="G87" s="12">
        <v>14.85</v>
      </c>
      <c r="H87" s="12">
        <f t="shared" si="10"/>
        <v>18.149999999999999</v>
      </c>
      <c r="I87" s="12">
        <f t="shared" si="11"/>
        <v>13958.07</v>
      </c>
      <c r="J87" s="13">
        <f t="shared" si="9"/>
        <v>1.3950071071098045E-3</v>
      </c>
    </row>
    <row r="88" spans="1:10" ht="24" customHeight="1" x14ac:dyDescent="0.2">
      <c r="A88" s="9" t="s">
        <v>245</v>
      </c>
      <c r="B88" s="11" t="s">
        <v>246</v>
      </c>
      <c r="C88" s="9" t="s">
        <v>22</v>
      </c>
      <c r="D88" s="9" t="s">
        <v>247</v>
      </c>
      <c r="E88" s="10" t="s">
        <v>31</v>
      </c>
      <c r="F88" s="11">
        <v>1468.63</v>
      </c>
      <c r="G88" s="12">
        <v>262.39999999999998</v>
      </c>
      <c r="H88" s="12">
        <f t="shared" si="10"/>
        <v>320.73</v>
      </c>
      <c r="I88" s="12">
        <f t="shared" si="11"/>
        <v>471033.69</v>
      </c>
      <c r="J88" s="13">
        <f t="shared" si="9"/>
        <v>4.7076375547490196E-2</v>
      </c>
    </row>
    <row r="89" spans="1:10" ht="26.1" customHeight="1" x14ac:dyDescent="0.2">
      <c r="A89" s="9" t="s">
        <v>248</v>
      </c>
      <c r="B89" s="11" t="s">
        <v>249</v>
      </c>
      <c r="C89" s="9" t="s">
        <v>29</v>
      </c>
      <c r="D89" s="9" t="s">
        <v>250</v>
      </c>
      <c r="E89" s="10" t="s">
        <v>31</v>
      </c>
      <c r="F89" s="11">
        <v>450.73</v>
      </c>
      <c r="G89" s="12">
        <v>10.26</v>
      </c>
      <c r="H89" s="12">
        <f t="shared" si="10"/>
        <v>12.54</v>
      </c>
      <c r="I89" s="12">
        <f t="shared" si="11"/>
        <v>5652.15</v>
      </c>
      <c r="J89" s="13">
        <f t="shared" si="9"/>
        <v>5.6489109314186562E-4</v>
      </c>
    </row>
    <row r="90" spans="1:10" ht="51.95" customHeight="1" x14ac:dyDescent="0.2">
      <c r="A90" s="9" t="s">
        <v>251</v>
      </c>
      <c r="B90" s="11" t="s">
        <v>252</v>
      </c>
      <c r="C90" s="9" t="s">
        <v>29</v>
      </c>
      <c r="D90" s="9" t="s">
        <v>253</v>
      </c>
      <c r="E90" s="10" t="s">
        <v>31</v>
      </c>
      <c r="F90" s="11">
        <v>450.73</v>
      </c>
      <c r="G90" s="12">
        <v>51.13</v>
      </c>
      <c r="H90" s="12">
        <f t="shared" si="10"/>
        <v>62.49</v>
      </c>
      <c r="I90" s="12">
        <f t="shared" si="11"/>
        <v>28166.11</v>
      </c>
      <c r="J90" s="13">
        <f t="shared" si="9"/>
        <v>2.8149968892287069E-3</v>
      </c>
    </row>
    <row r="91" spans="1:10" ht="39" customHeight="1" x14ac:dyDescent="0.2">
      <c r="A91" s="9" t="s">
        <v>254</v>
      </c>
      <c r="B91" s="11" t="s">
        <v>255</v>
      </c>
      <c r="C91" s="9" t="s">
        <v>22</v>
      </c>
      <c r="D91" s="9" t="s">
        <v>256</v>
      </c>
      <c r="E91" s="10" t="s">
        <v>31</v>
      </c>
      <c r="F91" s="11">
        <v>450.73</v>
      </c>
      <c r="G91" s="12">
        <v>278.57</v>
      </c>
      <c r="H91" s="12">
        <f t="shared" si="10"/>
        <v>340.49</v>
      </c>
      <c r="I91" s="12">
        <f t="shared" si="11"/>
        <v>153469.04999999999</v>
      </c>
      <c r="J91" s="13">
        <f t="shared" si="9"/>
        <v>1.5338110173640764E-2</v>
      </c>
    </row>
    <row r="92" spans="1:10" ht="24" customHeight="1" x14ac:dyDescent="0.2">
      <c r="A92" s="5" t="s">
        <v>257</v>
      </c>
      <c r="B92" s="5"/>
      <c r="C92" s="5"/>
      <c r="D92" s="5" t="s">
        <v>258</v>
      </c>
      <c r="E92" s="5"/>
      <c r="F92" s="6"/>
      <c r="G92" s="5"/>
      <c r="H92" s="5"/>
      <c r="I92" s="7">
        <v>95097.2</v>
      </c>
      <c r="J92" s="8">
        <f t="shared" si="9"/>
        <v>9.5042702799342949E-3</v>
      </c>
    </row>
    <row r="93" spans="1:10" ht="24" customHeight="1" x14ac:dyDescent="0.2">
      <c r="A93" s="5" t="s">
        <v>259</v>
      </c>
      <c r="B93" s="5"/>
      <c r="C93" s="5"/>
      <c r="D93" s="5" t="s">
        <v>260</v>
      </c>
      <c r="E93" s="5"/>
      <c r="F93" s="6"/>
      <c r="G93" s="5"/>
      <c r="H93" s="5"/>
      <c r="I93" s="7">
        <v>53937.62</v>
      </c>
      <c r="J93" s="8">
        <f t="shared" si="9"/>
        <v>5.3906710054175064E-3</v>
      </c>
    </row>
    <row r="94" spans="1:10" ht="65.099999999999994" customHeight="1" x14ac:dyDescent="0.2">
      <c r="A94" s="9" t="s">
        <v>261</v>
      </c>
      <c r="B94" s="11" t="s">
        <v>262</v>
      </c>
      <c r="C94" s="9" t="s">
        <v>22</v>
      </c>
      <c r="D94" s="9" t="s">
        <v>263</v>
      </c>
      <c r="E94" s="10" t="s">
        <v>67</v>
      </c>
      <c r="F94" s="11">
        <v>2</v>
      </c>
      <c r="G94" s="12">
        <v>1249.83</v>
      </c>
      <c r="H94" s="12">
        <f t="shared" ref="H94:H99" si="12">TRUNC(G94 * (1 + 22.23 / 100), 2)</f>
        <v>1527.66</v>
      </c>
      <c r="I94" s="12">
        <f t="shared" ref="I94:I99" si="13">TRUNC(F94 * H94, 2)</f>
        <v>3055.32</v>
      </c>
      <c r="J94" s="13">
        <f t="shared" si="9"/>
        <v>3.0535690926429857E-4</v>
      </c>
    </row>
    <row r="95" spans="1:10" ht="39" customHeight="1" x14ac:dyDescent="0.2">
      <c r="A95" s="9" t="s">
        <v>264</v>
      </c>
      <c r="B95" s="11" t="s">
        <v>265</v>
      </c>
      <c r="C95" s="9" t="s">
        <v>29</v>
      </c>
      <c r="D95" s="9" t="s">
        <v>266</v>
      </c>
      <c r="E95" s="10" t="s">
        <v>67</v>
      </c>
      <c r="F95" s="11">
        <v>23</v>
      </c>
      <c r="G95" s="12">
        <v>397.16</v>
      </c>
      <c r="H95" s="12">
        <f t="shared" si="12"/>
        <v>485.44</v>
      </c>
      <c r="I95" s="12">
        <f t="shared" si="13"/>
        <v>11165.12</v>
      </c>
      <c r="J95" s="13">
        <f t="shared" si="9"/>
        <v>1.1158721622497824E-3</v>
      </c>
    </row>
    <row r="96" spans="1:10" ht="39" customHeight="1" x14ac:dyDescent="0.2">
      <c r="A96" s="9" t="s">
        <v>267</v>
      </c>
      <c r="B96" s="11" t="s">
        <v>268</v>
      </c>
      <c r="C96" s="9" t="s">
        <v>29</v>
      </c>
      <c r="D96" s="9" t="s">
        <v>269</v>
      </c>
      <c r="E96" s="10" t="s">
        <v>67</v>
      </c>
      <c r="F96" s="11">
        <v>6</v>
      </c>
      <c r="G96" s="12">
        <v>493.4</v>
      </c>
      <c r="H96" s="12">
        <f t="shared" si="12"/>
        <v>603.08000000000004</v>
      </c>
      <c r="I96" s="12">
        <f t="shared" si="13"/>
        <v>3618.48</v>
      </c>
      <c r="J96" s="13">
        <f t="shared" si="9"/>
        <v>3.6164063634404222E-4</v>
      </c>
    </row>
    <row r="97" spans="1:10" ht="39" customHeight="1" x14ac:dyDescent="0.2">
      <c r="A97" s="9" t="s">
        <v>270</v>
      </c>
      <c r="B97" s="11" t="s">
        <v>271</v>
      </c>
      <c r="C97" s="9" t="s">
        <v>29</v>
      </c>
      <c r="D97" s="9" t="s">
        <v>272</v>
      </c>
      <c r="E97" s="10" t="s">
        <v>31</v>
      </c>
      <c r="F97" s="11">
        <v>32.76</v>
      </c>
      <c r="G97" s="12">
        <v>772.73</v>
      </c>
      <c r="H97" s="12">
        <f t="shared" si="12"/>
        <v>944.5</v>
      </c>
      <c r="I97" s="12">
        <f t="shared" si="13"/>
        <v>30941.82</v>
      </c>
      <c r="J97" s="13">
        <f t="shared" si="9"/>
        <v>3.0924088220586577E-3</v>
      </c>
    </row>
    <row r="98" spans="1:10" ht="39" customHeight="1" x14ac:dyDescent="0.2">
      <c r="A98" s="9" t="s">
        <v>273</v>
      </c>
      <c r="B98" s="11" t="s">
        <v>274</v>
      </c>
      <c r="C98" s="9" t="s">
        <v>22</v>
      </c>
      <c r="D98" s="9" t="s">
        <v>275</v>
      </c>
      <c r="E98" s="10" t="s">
        <v>67</v>
      </c>
      <c r="F98" s="11">
        <v>2</v>
      </c>
      <c r="G98" s="12">
        <v>961.06</v>
      </c>
      <c r="H98" s="12">
        <f t="shared" si="12"/>
        <v>1174.7</v>
      </c>
      <c r="I98" s="12">
        <f t="shared" si="13"/>
        <v>2349.4</v>
      </c>
      <c r="J98" s="13">
        <f t="shared" si="9"/>
        <v>2.3480536330909465E-4</v>
      </c>
    </row>
    <row r="99" spans="1:10" ht="26.1" customHeight="1" x14ac:dyDescent="0.2">
      <c r="A99" s="9" t="s">
        <v>276</v>
      </c>
      <c r="B99" s="11" t="s">
        <v>277</v>
      </c>
      <c r="C99" s="9" t="s">
        <v>29</v>
      </c>
      <c r="D99" s="9" t="s">
        <v>278</v>
      </c>
      <c r="E99" s="10" t="s">
        <v>31</v>
      </c>
      <c r="F99" s="11">
        <v>120.96</v>
      </c>
      <c r="G99" s="12">
        <v>18.989999999999998</v>
      </c>
      <c r="H99" s="12">
        <f t="shared" si="12"/>
        <v>23.21</v>
      </c>
      <c r="I99" s="12">
        <f t="shared" si="13"/>
        <v>2807.48</v>
      </c>
      <c r="J99" s="13">
        <f t="shared" si="9"/>
        <v>2.8058711219163066E-4</v>
      </c>
    </row>
    <row r="100" spans="1:10" ht="24" customHeight="1" x14ac:dyDescent="0.2">
      <c r="A100" s="5" t="s">
        <v>279</v>
      </c>
      <c r="B100" s="5"/>
      <c r="C100" s="5"/>
      <c r="D100" s="5" t="s">
        <v>280</v>
      </c>
      <c r="E100" s="5"/>
      <c r="F100" s="6"/>
      <c r="G100" s="5"/>
      <c r="H100" s="5"/>
      <c r="I100" s="7">
        <v>41159.58</v>
      </c>
      <c r="J100" s="8">
        <f t="shared" si="9"/>
        <v>4.1135992745167894E-3</v>
      </c>
    </row>
    <row r="101" spans="1:10" ht="26.1" customHeight="1" x14ac:dyDescent="0.2">
      <c r="A101" s="9" t="s">
        <v>281</v>
      </c>
      <c r="B101" s="11" t="s">
        <v>282</v>
      </c>
      <c r="C101" s="9" t="s">
        <v>29</v>
      </c>
      <c r="D101" s="9" t="s">
        <v>283</v>
      </c>
      <c r="E101" s="10" t="s">
        <v>31</v>
      </c>
      <c r="F101" s="11">
        <v>30.2</v>
      </c>
      <c r="G101" s="12">
        <v>1115.03</v>
      </c>
      <c r="H101" s="12">
        <f>TRUNC(G101 * (1 + 22.23 / 100), 2)</f>
        <v>1362.9</v>
      </c>
      <c r="I101" s="12">
        <f>TRUNC(F101 * H101, 2)</f>
        <v>41159.58</v>
      </c>
      <c r="J101" s="13">
        <f t="shared" si="9"/>
        <v>4.1135992745167894E-3</v>
      </c>
    </row>
    <row r="102" spans="1:10" ht="24" customHeight="1" x14ac:dyDescent="0.2">
      <c r="A102" s="5" t="s">
        <v>284</v>
      </c>
      <c r="B102" s="5"/>
      <c r="C102" s="5"/>
      <c r="D102" s="5" t="s">
        <v>285</v>
      </c>
      <c r="E102" s="5"/>
      <c r="F102" s="6"/>
      <c r="G102" s="5"/>
      <c r="H102" s="5"/>
      <c r="I102" s="7">
        <v>82962.720000000001</v>
      </c>
      <c r="J102" s="8">
        <f t="shared" si="9"/>
        <v>8.2915176686433525E-3</v>
      </c>
    </row>
    <row r="103" spans="1:10" ht="26.1" customHeight="1" x14ac:dyDescent="0.2">
      <c r="A103" s="9" t="s">
        <v>286</v>
      </c>
      <c r="B103" s="11" t="s">
        <v>287</v>
      </c>
      <c r="C103" s="9" t="s">
        <v>22</v>
      </c>
      <c r="D103" s="9" t="s">
        <v>288</v>
      </c>
      <c r="E103" s="10" t="s">
        <v>67</v>
      </c>
      <c r="F103" s="11">
        <v>1</v>
      </c>
      <c r="G103" s="12">
        <v>3499.38</v>
      </c>
      <c r="H103" s="12">
        <f t="shared" ref="H103:H141" si="14">TRUNC(G103 * (1 + 22.23 / 100), 2)</f>
        <v>4277.29</v>
      </c>
      <c r="I103" s="12">
        <f t="shared" ref="I103:I141" si="15">TRUNC(F103 * H103, 2)</f>
        <v>4277.29</v>
      </c>
      <c r="J103" s="13">
        <f t="shared" si="9"/>
        <v>4.2748388202449878E-4</v>
      </c>
    </row>
    <row r="104" spans="1:10" ht="26.1" customHeight="1" x14ac:dyDescent="0.2">
      <c r="A104" s="9" t="s">
        <v>289</v>
      </c>
      <c r="B104" s="11" t="s">
        <v>290</v>
      </c>
      <c r="C104" s="9" t="s">
        <v>29</v>
      </c>
      <c r="D104" s="9" t="s">
        <v>291</v>
      </c>
      <c r="E104" s="10" t="s">
        <v>67</v>
      </c>
      <c r="F104" s="11">
        <v>1</v>
      </c>
      <c r="G104" s="12">
        <v>151.78</v>
      </c>
      <c r="H104" s="12">
        <f t="shared" si="14"/>
        <v>185.52</v>
      </c>
      <c r="I104" s="12">
        <f t="shared" si="15"/>
        <v>185.52</v>
      </c>
      <c r="J104" s="13">
        <f t="shared" si="9"/>
        <v>1.8541368434963498E-5</v>
      </c>
    </row>
    <row r="105" spans="1:10" ht="26.1" customHeight="1" x14ac:dyDescent="0.2">
      <c r="A105" s="9" t="s">
        <v>292</v>
      </c>
      <c r="B105" s="11" t="s">
        <v>293</v>
      </c>
      <c r="C105" s="9" t="s">
        <v>29</v>
      </c>
      <c r="D105" s="9" t="s">
        <v>294</v>
      </c>
      <c r="E105" s="10" t="s">
        <v>67</v>
      </c>
      <c r="F105" s="11">
        <v>1</v>
      </c>
      <c r="G105" s="12">
        <v>221.46</v>
      </c>
      <c r="H105" s="12">
        <f t="shared" si="14"/>
        <v>270.69</v>
      </c>
      <c r="I105" s="12">
        <f t="shared" si="15"/>
        <v>270.69</v>
      </c>
      <c r="J105" s="13">
        <f t="shared" si="9"/>
        <v>2.7053487611364104E-5</v>
      </c>
    </row>
    <row r="106" spans="1:10" ht="26.1" customHeight="1" x14ac:dyDescent="0.2">
      <c r="A106" s="9" t="s">
        <v>295</v>
      </c>
      <c r="B106" s="11" t="s">
        <v>296</v>
      </c>
      <c r="C106" s="9" t="s">
        <v>29</v>
      </c>
      <c r="D106" s="9" t="s">
        <v>297</v>
      </c>
      <c r="E106" s="10" t="s">
        <v>67</v>
      </c>
      <c r="F106" s="11">
        <v>1</v>
      </c>
      <c r="G106" s="12">
        <v>268.93</v>
      </c>
      <c r="H106" s="12">
        <f t="shared" si="14"/>
        <v>328.71</v>
      </c>
      <c r="I106" s="12">
        <f t="shared" si="15"/>
        <v>328.71</v>
      </c>
      <c r="J106" s="13">
        <f t="shared" si="9"/>
        <v>3.2852162668482379E-5</v>
      </c>
    </row>
    <row r="107" spans="1:10" ht="26.1" customHeight="1" x14ac:dyDescent="0.2">
      <c r="A107" s="9" t="s">
        <v>298</v>
      </c>
      <c r="B107" s="11" t="s">
        <v>299</v>
      </c>
      <c r="C107" s="9" t="s">
        <v>29</v>
      </c>
      <c r="D107" s="9" t="s">
        <v>300</v>
      </c>
      <c r="E107" s="10" t="s">
        <v>67</v>
      </c>
      <c r="F107" s="11">
        <v>1</v>
      </c>
      <c r="G107" s="12">
        <v>534.94000000000005</v>
      </c>
      <c r="H107" s="12">
        <f t="shared" si="14"/>
        <v>653.85</v>
      </c>
      <c r="I107" s="12">
        <f t="shared" si="15"/>
        <v>653.85</v>
      </c>
      <c r="J107" s="13">
        <f t="shared" si="9"/>
        <v>6.534752992238509E-5</v>
      </c>
    </row>
    <row r="108" spans="1:10" ht="51.95" customHeight="1" x14ac:dyDescent="0.2">
      <c r="A108" s="9" t="s">
        <v>301</v>
      </c>
      <c r="B108" s="11" t="s">
        <v>302</v>
      </c>
      <c r="C108" s="9" t="s">
        <v>29</v>
      </c>
      <c r="D108" s="9" t="s">
        <v>303</v>
      </c>
      <c r="E108" s="10" t="s">
        <v>67</v>
      </c>
      <c r="F108" s="11">
        <v>4</v>
      </c>
      <c r="G108" s="12">
        <v>200.5</v>
      </c>
      <c r="H108" s="12">
        <f t="shared" si="14"/>
        <v>245.07</v>
      </c>
      <c r="I108" s="12">
        <f t="shared" si="15"/>
        <v>980.28</v>
      </c>
      <c r="J108" s="13">
        <f t="shared" si="9"/>
        <v>9.797182325046365E-5</v>
      </c>
    </row>
    <row r="109" spans="1:10" ht="39" customHeight="1" x14ac:dyDescent="0.2">
      <c r="A109" s="9" t="s">
        <v>304</v>
      </c>
      <c r="B109" s="11" t="s">
        <v>305</v>
      </c>
      <c r="C109" s="9" t="s">
        <v>29</v>
      </c>
      <c r="D109" s="9" t="s">
        <v>306</v>
      </c>
      <c r="E109" s="10" t="s">
        <v>67</v>
      </c>
      <c r="F109" s="11">
        <v>1</v>
      </c>
      <c r="G109" s="12">
        <v>75.819999999999993</v>
      </c>
      <c r="H109" s="12">
        <f t="shared" si="14"/>
        <v>92.67</v>
      </c>
      <c r="I109" s="12">
        <f t="shared" si="15"/>
        <v>92.67</v>
      </c>
      <c r="J109" s="13">
        <f t="shared" si="9"/>
        <v>9.2616893750973866E-6</v>
      </c>
    </row>
    <row r="110" spans="1:10" ht="51.95" customHeight="1" x14ac:dyDescent="0.2">
      <c r="A110" s="9" t="s">
        <v>307</v>
      </c>
      <c r="B110" s="11" t="s">
        <v>308</v>
      </c>
      <c r="C110" s="9" t="s">
        <v>29</v>
      </c>
      <c r="D110" s="9" t="s">
        <v>309</v>
      </c>
      <c r="E110" s="10" t="s">
        <v>67</v>
      </c>
      <c r="F110" s="11">
        <v>11</v>
      </c>
      <c r="G110" s="12">
        <v>123.09</v>
      </c>
      <c r="H110" s="12">
        <f t="shared" si="14"/>
        <v>150.44999999999999</v>
      </c>
      <c r="I110" s="12">
        <f t="shared" si="15"/>
        <v>1654.95</v>
      </c>
      <c r="J110" s="13">
        <f t="shared" si="9"/>
        <v>1.65400160044431E-4</v>
      </c>
    </row>
    <row r="111" spans="1:10" ht="39" customHeight="1" x14ac:dyDescent="0.2">
      <c r="A111" s="9" t="s">
        <v>310</v>
      </c>
      <c r="B111" s="11" t="s">
        <v>311</v>
      </c>
      <c r="C111" s="9" t="s">
        <v>29</v>
      </c>
      <c r="D111" s="9" t="s">
        <v>312</v>
      </c>
      <c r="E111" s="10" t="s">
        <v>67</v>
      </c>
      <c r="F111" s="11">
        <v>1</v>
      </c>
      <c r="G111" s="12">
        <v>39.1</v>
      </c>
      <c r="H111" s="12">
        <f t="shared" si="14"/>
        <v>47.79</v>
      </c>
      <c r="I111" s="12">
        <f t="shared" si="15"/>
        <v>47.79</v>
      </c>
      <c r="J111" s="13">
        <f t="shared" si="9"/>
        <v>4.7762613060958684E-6</v>
      </c>
    </row>
    <row r="112" spans="1:10" ht="39" customHeight="1" x14ac:dyDescent="0.2">
      <c r="A112" s="9" t="s">
        <v>313</v>
      </c>
      <c r="B112" s="11" t="s">
        <v>314</v>
      </c>
      <c r="C112" s="9" t="s">
        <v>22</v>
      </c>
      <c r="D112" s="9" t="s">
        <v>315</v>
      </c>
      <c r="E112" s="10" t="s">
        <v>67</v>
      </c>
      <c r="F112" s="11">
        <v>1</v>
      </c>
      <c r="G112" s="12">
        <v>65.27</v>
      </c>
      <c r="H112" s="12">
        <f t="shared" si="14"/>
        <v>79.77</v>
      </c>
      <c r="I112" s="12">
        <f t="shared" si="15"/>
        <v>79.77</v>
      </c>
      <c r="J112" s="13">
        <f t="shared" si="9"/>
        <v>7.9724286333389285E-6</v>
      </c>
    </row>
    <row r="113" spans="1:10" ht="39" customHeight="1" x14ac:dyDescent="0.2">
      <c r="A113" s="9" t="s">
        <v>316</v>
      </c>
      <c r="B113" s="11" t="s">
        <v>317</v>
      </c>
      <c r="C113" s="9" t="s">
        <v>29</v>
      </c>
      <c r="D113" s="9" t="s">
        <v>318</v>
      </c>
      <c r="E113" s="10" t="s">
        <v>67</v>
      </c>
      <c r="F113" s="11">
        <v>1</v>
      </c>
      <c r="G113" s="12">
        <v>87.18</v>
      </c>
      <c r="H113" s="12">
        <f t="shared" si="14"/>
        <v>106.56</v>
      </c>
      <c r="I113" s="12">
        <f t="shared" si="15"/>
        <v>106.56</v>
      </c>
      <c r="J113" s="13">
        <f t="shared" si="9"/>
        <v>1.0649893383083819E-5</v>
      </c>
    </row>
    <row r="114" spans="1:10" ht="51.95" customHeight="1" x14ac:dyDescent="0.2">
      <c r="A114" s="9" t="s">
        <v>319</v>
      </c>
      <c r="B114" s="11" t="s">
        <v>320</v>
      </c>
      <c r="C114" s="9" t="s">
        <v>29</v>
      </c>
      <c r="D114" s="9" t="s">
        <v>321</v>
      </c>
      <c r="E114" s="10" t="s">
        <v>67</v>
      </c>
      <c r="F114" s="11">
        <v>4</v>
      </c>
      <c r="G114" s="12">
        <v>76.819999999999993</v>
      </c>
      <c r="H114" s="12">
        <f t="shared" si="14"/>
        <v>93.89</v>
      </c>
      <c r="I114" s="12">
        <f t="shared" si="15"/>
        <v>375.56</v>
      </c>
      <c r="J114" s="13">
        <f t="shared" si="9"/>
        <v>3.7534477843008248E-5</v>
      </c>
    </row>
    <row r="115" spans="1:10" ht="51.95" customHeight="1" x14ac:dyDescent="0.2">
      <c r="A115" s="9" t="s">
        <v>322</v>
      </c>
      <c r="B115" s="11" t="s">
        <v>323</v>
      </c>
      <c r="C115" s="9" t="s">
        <v>22</v>
      </c>
      <c r="D115" s="9" t="s">
        <v>324</v>
      </c>
      <c r="E115" s="10" t="s">
        <v>67</v>
      </c>
      <c r="F115" s="11">
        <v>1</v>
      </c>
      <c r="G115" s="12">
        <v>176.45</v>
      </c>
      <c r="H115" s="12">
        <f t="shared" si="14"/>
        <v>215.67</v>
      </c>
      <c r="I115" s="12">
        <f t="shared" si="15"/>
        <v>215.67</v>
      </c>
      <c r="J115" s="13">
        <f t="shared" si="9"/>
        <v>2.155464063372454E-5</v>
      </c>
    </row>
    <row r="116" spans="1:10" ht="39" customHeight="1" x14ac:dyDescent="0.2">
      <c r="A116" s="9" t="s">
        <v>325</v>
      </c>
      <c r="B116" s="11" t="s">
        <v>326</v>
      </c>
      <c r="C116" s="9" t="s">
        <v>29</v>
      </c>
      <c r="D116" s="9" t="s">
        <v>327</v>
      </c>
      <c r="E116" s="10" t="s">
        <v>67</v>
      </c>
      <c r="F116" s="11">
        <v>3</v>
      </c>
      <c r="G116" s="12">
        <v>168.18</v>
      </c>
      <c r="H116" s="12">
        <f t="shared" si="14"/>
        <v>205.56</v>
      </c>
      <c r="I116" s="12">
        <f t="shared" si="15"/>
        <v>616.67999999999995</v>
      </c>
      <c r="J116" s="13">
        <f t="shared" si="9"/>
        <v>6.163266001764386E-5</v>
      </c>
    </row>
    <row r="117" spans="1:10" ht="51.95" customHeight="1" x14ac:dyDescent="0.2">
      <c r="A117" s="9" t="s">
        <v>328</v>
      </c>
      <c r="B117" s="11" t="s">
        <v>329</v>
      </c>
      <c r="C117" s="9" t="s">
        <v>29</v>
      </c>
      <c r="D117" s="9" t="s">
        <v>330</v>
      </c>
      <c r="E117" s="10" t="s">
        <v>63</v>
      </c>
      <c r="F117" s="11">
        <v>38.520000000000003</v>
      </c>
      <c r="G117" s="12">
        <v>104.74</v>
      </c>
      <c r="H117" s="12">
        <f t="shared" si="14"/>
        <v>128.02000000000001</v>
      </c>
      <c r="I117" s="12">
        <f t="shared" si="15"/>
        <v>4931.33</v>
      </c>
      <c r="J117" s="13">
        <f t="shared" si="9"/>
        <v>4.9285040105858421E-4</v>
      </c>
    </row>
    <row r="118" spans="1:10" ht="51.95" customHeight="1" x14ac:dyDescent="0.2">
      <c r="A118" s="9" t="s">
        <v>331</v>
      </c>
      <c r="B118" s="11" t="s">
        <v>332</v>
      </c>
      <c r="C118" s="9" t="s">
        <v>29</v>
      </c>
      <c r="D118" s="9" t="s">
        <v>333</v>
      </c>
      <c r="E118" s="10" t="s">
        <v>63</v>
      </c>
      <c r="F118" s="11">
        <v>0.87</v>
      </c>
      <c r="G118" s="12">
        <v>138.59</v>
      </c>
      <c r="H118" s="12">
        <f t="shared" si="14"/>
        <v>169.39</v>
      </c>
      <c r="I118" s="12">
        <f t="shared" si="15"/>
        <v>147.36000000000001</v>
      </c>
      <c r="J118" s="13">
        <f t="shared" si="9"/>
        <v>1.4727555263994292E-5</v>
      </c>
    </row>
    <row r="119" spans="1:10" ht="65.099999999999994" customHeight="1" x14ac:dyDescent="0.2">
      <c r="A119" s="9" t="s">
        <v>334</v>
      </c>
      <c r="B119" s="11" t="s">
        <v>335</v>
      </c>
      <c r="C119" s="9" t="s">
        <v>29</v>
      </c>
      <c r="D119" s="9" t="s">
        <v>336</v>
      </c>
      <c r="E119" s="10" t="s">
        <v>67</v>
      </c>
      <c r="F119" s="11">
        <v>3</v>
      </c>
      <c r="G119" s="12">
        <v>1495.05</v>
      </c>
      <c r="H119" s="12">
        <f t="shared" si="14"/>
        <v>1827.39</v>
      </c>
      <c r="I119" s="12">
        <f t="shared" si="15"/>
        <v>5482.17</v>
      </c>
      <c r="J119" s="13">
        <f t="shared" si="9"/>
        <v>5.4790283415860196E-4</v>
      </c>
    </row>
    <row r="120" spans="1:10" ht="39" customHeight="1" x14ac:dyDescent="0.2">
      <c r="A120" s="9" t="s">
        <v>337</v>
      </c>
      <c r="B120" s="11" t="s">
        <v>338</v>
      </c>
      <c r="C120" s="9" t="s">
        <v>29</v>
      </c>
      <c r="D120" s="9" t="s">
        <v>339</v>
      </c>
      <c r="E120" s="10" t="s">
        <v>67</v>
      </c>
      <c r="F120" s="11">
        <v>1</v>
      </c>
      <c r="G120" s="12">
        <v>3537.62</v>
      </c>
      <c r="H120" s="12">
        <f t="shared" si="14"/>
        <v>4324.03</v>
      </c>
      <c r="I120" s="12">
        <f t="shared" si="15"/>
        <v>4324.03</v>
      </c>
      <c r="J120" s="13">
        <f t="shared" si="9"/>
        <v>4.3215520350277706E-4</v>
      </c>
    </row>
    <row r="121" spans="1:10" ht="24" customHeight="1" x14ac:dyDescent="0.2">
      <c r="A121" s="9" t="s">
        <v>340</v>
      </c>
      <c r="B121" s="11" t="s">
        <v>341</v>
      </c>
      <c r="C121" s="9" t="s">
        <v>22</v>
      </c>
      <c r="D121" s="9" t="s">
        <v>342</v>
      </c>
      <c r="E121" s="10" t="s">
        <v>67</v>
      </c>
      <c r="F121" s="11">
        <v>6</v>
      </c>
      <c r="G121" s="12">
        <v>161.25</v>
      </c>
      <c r="H121" s="12">
        <f t="shared" si="14"/>
        <v>197.09</v>
      </c>
      <c r="I121" s="12">
        <f t="shared" si="15"/>
        <v>1182.54</v>
      </c>
      <c r="J121" s="13">
        <f t="shared" si="9"/>
        <v>1.1818623236891835E-4</v>
      </c>
    </row>
    <row r="122" spans="1:10" ht="24" customHeight="1" x14ac:dyDescent="0.2">
      <c r="A122" s="9" t="s">
        <v>343</v>
      </c>
      <c r="B122" s="11" t="s">
        <v>344</v>
      </c>
      <c r="C122" s="9" t="s">
        <v>22</v>
      </c>
      <c r="D122" s="9" t="s">
        <v>345</v>
      </c>
      <c r="E122" s="10" t="s">
        <v>67</v>
      </c>
      <c r="F122" s="11">
        <v>1</v>
      </c>
      <c r="G122" s="12">
        <v>1239.69</v>
      </c>
      <c r="H122" s="12">
        <f t="shared" si="14"/>
        <v>1515.27</v>
      </c>
      <c r="I122" s="12">
        <f t="shared" si="15"/>
        <v>1515.27</v>
      </c>
      <c r="J122" s="13">
        <f t="shared" si="9"/>
        <v>1.514401646639022E-4</v>
      </c>
    </row>
    <row r="123" spans="1:10" ht="26.1" customHeight="1" x14ac:dyDescent="0.2">
      <c r="A123" s="9" t="s">
        <v>346</v>
      </c>
      <c r="B123" s="11" t="s">
        <v>347</v>
      </c>
      <c r="C123" s="9" t="s">
        <v>22</v>
      </c>
      <c r="D123" s="9" t="s">
        <v>348</v>
      </c>
      <c r="E123" s="10" t="s">
        <v>67</v>
      </c>
      <c r="F123" s="11">
        <v>85</v>
      </c>
      <c r="G123" s="12">
        <v>268.58999999999997</v>
      </c>
      <c r="H123" s="12">
        <f t="shared" si="14"/>
        <v>328.29</v>
      </c>
      <c r="I123" s="12">
        <f t="shared" si="15"/>
        <v>27904.65</v>
      </c>
      <c r="J123" s="13">
        <f t="shared" si="9"/>
        <v>2.7888658726752057E-3</v>
      </c>
    </row>
    <row r="124" spans="1:10" ht="24" customHeight="1" x14ac:dyDescent="0.2">
      <c r="A124" s="9" t="s">
        <v>349</v>
      </c>
      <c r="B124" s="11" t="s">
        <v>350</v>
      </c>
      <c r="C124" s="9" t="s">
        <v>22</v>
      </c>
      <c r="D124" s="9" t="s">
        <v>351</v>
      </c>
      <c r="E124" s="10" t="s">
        <v>67</v>
      </c>
      <c r="F124" s="11">
        <v>70</v>
      </c>
      <c r="G124" s="12">
        <v>120.39</v>
      </c>
      <c r="H124" s="12">
        <f t="shared" si="14"/>
        <v>147.15</v>
      </c>
      <c r="I124" s="12">
        <f t="shared" si="15"/>
        <v>10300.5</v>
      </c>
      <c r="J124" s="13">
        <f t="shared" si="9"/>
        <v>1.0294597108901546E-3</v>
      </c>
    </row>
    <row r="125" spans="1:10" ht="39" customHeight="1" x14ac:dyDescent="0.2">
      <c r="A125" s="9" t="s">
        <v>352</v>
      </c>
      <c r="B125" s="11" t="s">
        <v>353</v>
      </c>
      <c r="C125" s="9" t="s">
        <v>22</v>
      </c>
      <c r="D125" s="9" t="s">
        <v>354</v>
      </c>
      <c r="E125" s="10" t="s">
        <v>67</v>
      </c>
      <c r="F125" s="11">
        <v>10</v>
      </c>
      <c r="G125" s="12">
        <v>318.55</v>
      </c>
      <c r="H125" s="12">
        <f t="shared" si="14"/>
        <v>389.36</v>
      </c>
      <c r="I125" s="12">
        <f t="shared" si="15"/>
        <v>3893.6</v>
      </c>
      <c r="J125" s="13">
        <f t="shared" si="9"/>
        <v>3.8913687008610321E-4</v>
      </c>
    </row>
    <row r="126" spans="1:10" ht="39" customHeight="1" x14ac:dyDescent="0.2">
      <c r="A126" s="9" t="s">
        <v>355</v>
      </c>
      <c r="B126" s="11" t="s">
        <v>356</v>
      </c>
      <c r="C126" s="9" t="s">
        <v>29</v>
      </c>
      <c r="D126" s="9" t="s">
        <v>357</v>
      </c>
      <c r="E126" s="10" t="s">
        <v>67</v>
      </c>
      <c r="F126" s="11">
        <v>9</v>
      </c>
      <c r="G126" s="12">
        <v>257.8</v>
      </c>
      <c r="H126" s="12">
        <f t="shared" si="14"/>
        <v>315.10000000000002</v>
      </c>
      <c r="I126" s="12">
        <f t="shared" si="15"/>
        <v>2835.9</v>
      </c>
      <c r="J126" s="13">
        <f t="shared" si="9"/>
        <v>2.8342748353122563E-4</v>
      </c>
    </row>
    <row r="127" spans="1:10" ht="39" customHeight="1" x14ac:dyDescent="0.2">
      <c r="A127" s="9" t="s">
        <v>358</v>
      </c>
      <c r="B127" s="11" t="s">
        <v>359</v>
      </c>
      <c r="C127" s="9" t="s">
        <v>29</v>
      </c>
      <c r="D127" s="9" t="s">
        <v>360</v>
      </c>
      <c r="E127" s="10" t="s">
        <v>67</v>
      </c>
      <c r="F127" s="11">
        <v>2</v>
      </c>
      <c r="G127" s="12">
        <v>343.47</v>
      </c>
      <c r="H127" s="12">
        <f t="shared" si="14"/>
        <v>419.82</v>
      </c>
      <c r="I127" s="12">
        <f t="shared" si="15"/>
        <v>839.64</v>
      </c>
      <c r="J127" s="13">
        <f t="shared" si="9"/>
        <v>8.3915882884501671E-5</v>
      </c>
    </row>
    <row r="128" spans="1:10" ht="39" customHeight="1" x14ac:dyDescent="0.2">
      <c r="A128" s="9" t="s">
        <v>361</v>
      </c>
      <c r="B128" s="11" t="s">
        <v>356</v>
      </c>
      <c r="C128" s="9" t="s">
        <v>29</v>
      </c>
      <c r="D128" s="9" t="s">
        <v>357</v>
      </c>
      <c r="E128" s="10" t="s">
        <v>67</v>
      </c>
      <c r="F128" s="11">
        <v>2</v>
      </c>
      <c r="G128" s="12">
        <v>257.8</v>
      </c>
      <c r="H128" s="12">
        <f t="shared" si="14"/>
        <v>315.10000000000002</v>
      </c>
      <c r="I128" s="12">
        <f t="shared" si="15"/>
        <v>630.20000000000005</v>
      </c>
      <c r="J128" s="13">
        <f t="shared" si="9"/>
        <v>6.2983885229161258E-5</v>
      </c>
    </row>
    <row r="129" spans="1:10" ht="39" customHeight="1" x14ac:dyDescent="0.2">
      <c r="A129" s="9" t="s">
        <v>362</v>
      </c>
      <c r="B129" s="11" t="s">
        <v>363</v>
      </c>
      <c r="C129" s="9" t="s">
        <v>29</v>
      </c>
      <c r="D129" s="9" t="s">
        <v>364</v>
      </c>
      <c r="E129" s="10" t="s">
        <v>67</v>
      </c>
      <c r="F129" s="11">
        <v>59</v>
      </c>
      <c r="G129" s="12">
        <v>18.78</v>
      </c>
      <c r="H129" s="12">
        <f t="shared" si="14"/>
        <v>22.95</v>
      </c>
      <c r="I129" s="12">
        <f t="shared" si="15"/>
        <v>1354.05</v>
      </c>
      <c r="J129" s="13">
        <f t="shared" si="9"/>
        <v>1.3532740367271627E-4</v>
      </c>
    </row>
    <row r="130" spans="1:10" ht="24" customHeight="1" x14ac:dyDescent="0.2">
      <c r="A130" s="9" t="s">
        <v>365</v>
      </c>
      <c r="B130" s="11" t="s">
        <v>366</v>
      </c>
      <c r="C130" s="9" t="s">
        <v>22</v>
      </c>
      <c r="D130" s="9" t="s">
        <v>367</v>
      </c>
      <c r="E130" s="10" t="s">
        <v>67</v>
      </c>
      <c r="F130" s="11">
        <v>3</v>
      </c>
      <c r="G130" s="12">
        <v>87.89</v>
      </c>
      <c r="H130" s="12">
        <f t="shared" si="14"/>
        <v>107.42</v>
      </c>
      <c r="I130" s="12">
        <f t="shared" si="15"/>
        <v>322.26</v>
      </c>
      <c r="J130" s="13">
        <f t="shared" si="9"/>
        <v>3.2207532297603149E-5</v>
      </c>
    </row>
    <row r="131" spans="1:10" ht="24" customHeight="1" x14ac:dyDescent="0.2">
      <c r="A131" s="9" t="s">
        <v>368</v>
      </c>
      <c r="B131" s="11" t="s">
        <v>369</v>
      </c>
      <c r="C131" s="9" t="s">
        <v>22</v>
      </c>
      <c r="D131" s="9" t="s">
        <v>370</v>
      </c>
      <c r="E131" s="10" t="s">
        <v>67</v>
      </c>
      <c r="F131" s="11">
        <v>6</v>
      </c>
      <c r="G131" s="12">
        <v>97.91</v>
      </c>
      <c r="H131" s="12">
        <f t="shared" si="14"/>
        <v>119.67</v>
      </c>
      <c r="I131" s="12">
        <f t="shared" si="15"/>
        <v>718.02</v>
      </c>
      <c r="J131" s="13">
        <f t="shared" si="9"/>
        <v>7.1760852542434724E-5</v>
      </c>
    </row>
    <row r="132" spans="1:10" ht="26.1" customHeight="1" x14ac:dyDescent="0.2">
      <c r="A132" s="9" t="s">
        <v>371</v>
      </c>
      <c r="B132" s="11" t="s">
        <v>372</v>
      </c>
      <c r="C132" s="9" t="s">
        <v>22</v>
      </c>
      <c r="D132" s="9" t="s">
        <v>373</v>
      </c>
      <c r="E132" s="10" t="s">
        <v>67</v>
      </c>
      <c r="F132" s="11">
        <v>3</v>
      </c>
      <c r="G132" s="12">
        <v>85.13</v>
      </c>
      <c r="H132" s="12">
        <f t="shared" si="14"/>
        <v>104.05</v>
      </c>
      <c r="I132" s="12">
        <f t="shared" si="15"/>
        <v>312.14999999999998</v>
      </c>
      <c r="J132" s="13">
        <f t="shared" si="9"/>
        <v>3.1197111669759892E-5</v>
      </c>
    </row>
    <row r="133" spans="1:10" ht="39" customHeight="1" x14ac:dyDescent="0.2">
      <c r="A133" s="9" t="s">
        <v>374</v>
      </c>
      <c r="B133" s="11" t="s">
        <v>375</v>
      </c>
      <c r="C133" s="9" t="s">
        <v>22</v>
      </c>
      <c r="D133" s="9" t="s">
        <v>376</v>
      </c>
      <c r="E133" s="10" t="s">
        <v>67</v>
      </c>
      <c r="F133" s="11">
        <v>8</v>
      </c>
      <c r="G133" s="12">
        <v>16.48</v>
      </c>
      <c r="H133" s="12">
        <f t="shared" si="14"/>
        <v>20.14</v>
      </c>
      <c r="I133" s="12">
        <f t="shared" si="15"/>
        <v>161.12</v>
      </c>
      <c r="J133" s="13">
        <f t="shared" ref="J133:J196" si="16">I133 / 10005733.97</f>
        <v>1.610276672186998E-5</v>
      </c>
    </row>
    <row r="134" spans="1:10" ht="39" customHeight="1" x14ac:dyDescent="0.2">
      <c r="A134" s="9" t="s">
        <v>377</v>
      </c>
      <c r="B134" s="11" t="s">
        <v>378</v>
      </c>
      <c r="C134" s="9" t="s">
        <v>22</v>
      </c>
      <c r="D134" s="9" t="s">
        <v>379</v>
      </c>
      <c r="E134" s="10" t="s">
        <v>67</v>
      </c>
      <c r="F134" s="11">
        <v>38</v>
      </c>
      <c r="G134" s="12">
        <v>26.48</v>
      </c>
      <c r="H134" s="12">
        <f t="shared" si="14"/>
        <v>32.36</v>
      </c>
      <c r="I134" s="12">
        <f t="shared" si="15"/>
        <v>1229.68</v>
      </c>
      <c r="J134" s="13">
        <f t="shared" si="16"/>
        <v>1.228975309244605E-4</v>
      </c>
    </row>
    <row r="135" spans="1:10" ht="39" customHeight="1" x14ac:dyDescent="0.2">
      <c r="A135" s="9" t="s">
        <v>380</v>
      </c>
      <c r="B135" s="11" t="s">
        <v>381</v>
      </c>
      <c r="C135" s="9" t="s">
        <v>22</v>
      </c>
      <c r="D135" s="9" t="s">
        <v>382</v>
      </c>
      <c r="E135" s="10" t="s">
        <v>67</v>
      </c>
      <c r="F135" s="11">
        <v>41</v>
      </c>
      <c r="G135" s="12">
        <v>39.15</v>
      </c>
      <c r="H135" s="12">
        <f t="shared" si="14"/>
        <v>47.85</v>
      </c>
      <c r="I135" s="12">
        <f t="shared" si="15"/>
        <v>1961.85</v>
      </c>
      <c r="J135" s="13">
        <f t="shared" si="16"/>
        <v>1.9607257257510312E-4</v>
      </c>
    </row>
    <row r="136" spans="1:10" ht="39" customHeight="1" x14ac:dyDescent="0.2">
      <c r="A136" s="9" t="s">
        <v>383</v>
      </c>
      <c r="B136" s="11" t="s">
        <v>384</v>
      </c>
      <c r="C136" s="9" t="s">
        <v>22</v>
      </c>
      <c r="D136" s="9" t="s">
        <v>385</v>
      </c>
      <c r="E136" s="10" t="s">
        <v>67</v>
      </c>
      <c r="F136" s="11">
        <v>23</v>
      </c>
      <c r="G136" s="12">
        <v>26.48</v>
      </c>
      <c r="H136" s="12">
        <f t="shared" si="14"/>
        <v>32.36</v>
      </c>
      <c r="I136" s="12">
        <f t="shared" si="15"/>
        <v>744.28</v>
      </c>
      <c r="J136" s="13">
        <f t="shared" si="16"/>
        <v>7.438534766480504E-5</v>
      </c>
    </row>
    <row r="137" spans="1:10" ht="26.1" customHeight="1" x14ac:dyDescent="0.2">
      <c r="A137" s="9" t="s">
        <v>386</v>
      </c>
      <c r="B137" s="11" t="s">
        <v>387</v>
      </c>
      <c r="C137" s="9" t="s">
        <v>22</v>
      </c>
      <c r="D137" s="9" t="s">
        <v>388</v>
      </c>
      <c r="E137" s="10" t="s">
        <v>67</v>
      </c>
      <c r="F137" s="11">
        <v>1</v>
      </c>
      <c r="G137" s="12">
        <v>26.48</v>
      </c>
      <c r="H137" s="12">
        <f t="shared" si="14"/>
        <v>32.36</v>
      </c>
      <c r="I137" s="12">
        <f t="shared" si="15"/>
        <v>32.36</v>
      </c>
      <c r="J137" s="13">
        <f t="shared" si="16"/>
        <v>3.2341455506436971E-6</v>
      </c>
    </row>
    <row r="138" spans="1:10" ht="26.1" customHeight="1" x14ac:dyDescent="0.2">
      <c r="A138" s="9" t="s">
        <v>389</v>
      </c>
      <c r="B138" s="11" t="s">
        <v>390</v>
      </c>
      <c r="C138" s="9" t="s">
        <v>29</v>
      </c>
      <c r="D138" s="9" t="s">
        <v>391</v>
      </c>
      <c r="E138" s="10" t="s">
        <v>31</v>
      </c>
      <c r="F138" s="11">
        <v>15</v>
      </c>
      <c r="G138" s="12">
        <v>55</v>
      </c>
      <c r="H138" s="12">
        <f t="shared" si="14"/>
        <v>67.22</v>
      </c>
      <c r="I138" s="12">
        <f t="shared" si="15"/>
        <v>1008.3</v>
      </c>
      <c r="J138" s="13">
        <f t="shared" si="16"/>
        <v>1.0077221751279481E-4</v>
      </c>
    </row>
    <row r="139" spans="1:10" ht="26.1" customHeight="1" x14ac:dyDescent="0.2">
      <c r="A139" s="9" t="s">
        <v>392</v>
      </c>
      <c r="B139" s="11" t="s">
        <v>393</v>
      </c>
      <c r="C139" s="9" t="s">
        <v>22</v>
      </c>
      <c r="D139" s="9" t="s">
        <v>394</v>
      </c>
      <c r="E139" s="10" t="s">
        <v>67</v>
      </c>
      <c r="F139" s="11">
        <v>3</v>
      </c>
      <c r="G139" s="12">
        <v>84.68</v>
      </c>
      <c r="H139" s="12">
        <f t="shared" si="14"/>
        <v>103.5</v>
      </c>
      <c r="I139" s="12">
        <f t="shared" si="15"/>
        <v>310.5</v>
      </c>
      <c r="J139" s="13">
        <f t="shared" si="16"/>
        <v>3.1032206226046599E-5</v>
      </c>
    </row>
    <row r="140" spans="1:10" ht="39" customHeight="1" x14ac:dyDescent="0.2">
      <c r="A140" s="9" t="s">
        <v>395</v>
      </c>
      <c r="B140" s="11" t="s">
        <v>396</v>
      </c>
      <c r="C140" s="9" t="s">
        <v>22</v>
      </c>
      <c r="D140" s="9" t="s">
        <v>397</v>
      </c>
      <c r="E140" s="10" t="s">
        <v>67</v>
      </c>
      <c r="F140" s="11">
        <v>1</v>
      </c>
      <c r="G140" s="12">
        <v>39.15</v>
      </c>
      <c r="H140" s="12">
        <f t="shared" si="14"/>
        <v>47.85</v>
      </c>
      <c r="I140" s="12">
        <f t="shared" si="15"/>
        <v>47.85</v>
      </c>
      <c r="J140" s="13">
        <f t="shared" si="16"/>
        <v>4.7822578676854424E-6</v>
      </c>
    </row>
    <row r="141" spans="1:10" ht="39" customHeight="1" x14ac:dyDescent="0.2">
      <c r="A141" s="9" t="s">
        <v>398</v>
      </c>
      <c r="B141" s="11" t="s">
        <v>399</v>
      </c>
      <c r="C141" s="9" t="s">
        <v>22</v>
      </c>
      <c r="D141" s="9" t="s">
        <v>400</v>
      </c>
      <c r="E141" s="10" t="s">
        <v>67</v>
      </c>
      <c r="F141" s="11">
        <v>1</v>
      </c>
      <c r="G141" s="12">
        <v>725.78</v>
      </c>
      <c r="H141" s="12">
        <f t="shared" si="14"/>
        <v>887.12</v>
      </c>
      <c r="I141" s="12">
        <f t="shared" si="15"/>
        <v>887.12</v>
      </c>
      <c r="J141" s="13">
        <f t="shared" si="16"/>
        <v>8.8661161955718066E-5</v>
      </c>
    </row>
    <row r="142" spans="1:10" ht="26.1" customHeight="1" x14ac:dyDescent="0.2">
      <c r="A142" s="5" t="s">
        <v>401</v>
      </c>
      <c r="B142" s="5"/>
      <c r="C142" s="5"/>
      <c r="D142" s="5" t="s">
        <v>402</v>
      </c>
      <c r="E142" s="5"/>
      <c r="F142" s="6"/>
      <c r="G142" s="5"/>
      <c r="H142" s="5"/>
      <c r="I142" s="7">
        <v>74122.7</v>
      </c>
      <c r="J142" s="8">
        <f t="shared" si="16"/>
        <v>7.4080222622588867E-3</v>
      </c>
    </row>
    <row r="143" spans="1:10" ht="26.1" customHeight="1" x14ac:dyDescent="0.2">
      <c r="A143" s="9" t="s">
        <v>403</v>
      </c>
      <c r="B143" s="11" t="s">
        <v>404</v>
      </c>
      <c r="C143" s="9" t="s">
        <v>29</v>
      </c>
      <c r="D143" s="9" t="s">
        <v>405</v>
      </c>
      <c r="E143" s="10" t="s">
        <v>67</v>
      </c>
      <c r="F143" s="11">
        <v>18</v>
      </c>
      <c r="G143" s="12">
        <v>152.22999999999999</v>
      </c>
      <c r="H143" s="12">
        <f t="shared" ref="H143:H152" si="17">TRUNC(G143 * (1 + 22.23 / 100), 2)</f>
        <v>186.07</v>
      </c>
      <c r="I143" s="12">
        <f t="shared" ref="I143:I152" si="18">TRUNC(F143 * H143, 2)</f>
        <v>3349.26</v>
      </c>
      <c r="J143" s="13">
        <f t="shared" si="16"/>
        <v>3.3473406449162271E-4</v>
      </c>
    </row>
    <row r="144" spans="1:10" ht="26.1" customHeight="1" x14ac:dyDescent="0.2">
      <c r="A144" s="9" t="s">
        <v>406</v>
      </c>
      <c r="B144" s="11" t="s">
        <v>407</v>
      </c>
      <c r="C144" s="9" t="s">
        <v>22</v>
      </c>
      <c r="D144" s="9" t="s">
        <v>408</v>
      </c>
      <c r="E144" s="10" t="s">
        <v>123</v>
      </c>
      <c r="F144" s="11">
        <v>312.89999999999998</v>
      </c>
      <c r="G144" s="12">
        <v>93.08</v>
      </c>
      <c r="H144" s="12">
        <f t="shared" si="17"/>
        <v>113.77</v>
      </c>
      <c r="I144" s="12">
        <f t="shared" si="18"/>
        <v>35598.629999999997</v>
      </c>
      <c r="J144" s="13">
        <f t="shared" si="16"/>
        <v>3.5578229549910767E-3</v>
      </c>
    </row>
    <row r="145" spans="1:10" ht="26.1" customHeight="1" x14ac:dyDescent="0.2">
      <c r="A145" s="9" t="s">
        <v>409</v>
      </c>
      <c r="B145" s="11" t="s">
        <v>410</v>
      </c>
      <c r="C145" s="9" t="s">
        <v>29</v>
      </c>
      <c r="D145" s="9" t="s">
        <v>411</v>
      </c>
      <c r="E145" s="10" t="s">
        <v>63</v>
      </c>
      <c r="F145" s="11">
        <v>243.5</v>
      </c>
      <c r="G145" s="12">
        <v>63.82</v>
      </c>
      <c r="H145" s="12">
        <f t="shared" si="17"/>
        <v>78</v>
      </c>
      <c r="I145" s="12">
        <f t="shared" si="18"/>
        <v>18993</v>
      </c>
      <c r="J145" s="13">
        <f t="shared" si="16"/>
        <v>1.8982115711797202E-3</v>
      </c>
    </row>
    <row r="146" spans="1:10" ht="26.1" customHeight="1" x14ac:dyDescent="0.2">
      <c r="A146" s="9" t="s">
        <v>412</v>
      </c>
      <c r="B146" s="11" t="s">
        <v>413</v>
      </c>
      <c r="C146" s="9" t="s">
        <v>29</v>
      </c>
      <c r="D146" s="9" t="s">
        <v>414</v>
      </c>
      <c r="E146" s="10" t="s">
        <v>63</v>
      </c>
      <c r="F146" s="11">
        <v>108.2</v>
      </c>
      <c r="G146" s="12">
        <v>52.25</v>
      </c>
      <c r="H146" s="12">
        <f t="shared" si="17"/>
        <v>63.86</v>
      </c>
      <c r="I146" s="12">
        <f t="shared" si="18"/>
        <v>6909.65</v>
      </c>
      <c r="J146" s="13">
        <f t="shared" si="16"/>
        <v>6.9056902979002541E-4</v>
      </c>
    </row>
    <row r="147" spans="1:10" ht="39" customHeight="1" x14ac:dyDescent="0.2">
      <c r="A147" s="9" t="s">
        <v>415</v>
      </c>
      <c r="B147" s="11" t="s">
        <v>416</v>
      </c>
      <c r="C147" s="9" t="s">
        <v>29</v>
      </c>
      <c r="D147" s="9" t="s">
        <v>417</v>
      </c>
      <c r="E147" s="10" t="s">
        <v>63</v>
      </c>
      <c r="F147" s="11">
        <v>54</v>
      </c>
      <c r="G147" s="12">
        <v>17.63</v>
      </c>
      <c r="H147" s="12">
        <f t="shared" si="17"/>
        <v>21.54</v>
      </c>
      <c r="I147" s="12">
        <f t="shared" si="18"/>
        <v>1163.1600000000001</v>
      </c>
      <c r="J147" s="13">
        <f t="shared" si="16"/>
        <v>1.1624934297548588E-4</v>
      </c>
    </row>
    <row r="148" spans="1:10" ht="39" customHeight="1" x14ac:dyDescent="0.2">
      <c r="A148" s="9" t="s">
        <v>418</v>
      </c>
      <c r="B148" s="11" t="s">
        <v>419</v>
      </c>
      <c r="C148" s="9" t="s">
        <v>29</v>
      </c>
      <c r="D148" s="9" t="s">
        <v>420</v>
      </c>
      <c r="E148" s="10" t="s">
        <v>67</v>
      </c>
      <c r="F148" s="11">
        <v>18</v>
      </c>
      <c r="G148" s="12">
        <v>24.68</v>
      </c>
      <c r="H148" s="12">
        <f t="shared" si="17"/>
        <v>30.16</v>
      </c>
      <c r="I148" s="12">
        <f t="shared" si="18"/>
        <v>542.88</v>
      </c>
      <c r="J148" s="13">
        <f t="shared" si="16"/>
        <v>5.4256889262467567E-5</v>
      </c>
    </row>
    <row r="149" spans="1:10" ht="26.1" customHeight="1" x14ac:dyDescent="0.2">
      <c r="A149" s="9" t="s">
        <v>421</v>
      </c>
      <c r="B149" s="11" t="s">
        <v>422</v>
      </c>
      <c r="C149" s="9" t="s">
        <v>22</v>
      </c>
      <c r="D149" s="9" t="s">
        <v>423</v>
      </c>
      <c r="E149" s="10" t="s">
        <v>67</v>
      </c>
      <c r="F149" s="11">
        <v>18</v>
      </c>
      <c r="G149" s="12">
        <v>35.619999999999997</v>
      </c>
      <c r="H149" s="12">
        <f t="shared" si="17"/>
        <v>43.53</v>
      </c>
      <c r="I149" s="12">
        <f t="shared" si="18"/>
        <v>783.54</v>
      </c>
      <c r="J149" s="13">
        <f t="shared" si="16"/>
        <v>7.8309097798249762E-5</v>
      </c>
    </row>
    <row r="150" spans="1:10" ht="39" customHeight="1" x14ac:dyDescent="0.2">
      <c r="A150" s="9" t="s">
        <v>424</v>
      </c>
      <c r="B150" s="11" t="s">
        <v>425</v>
      </c>
      <c r="C150" s="9" t="s">
        <v>22</v>
      </c>
      <c r="D150" s="9" t="s">
        <v>426</v>
      </c>
      <c r="E150" s="10" t="s">
        <v>67</v>
      </c>
      <c r="F150" s="11">
        <v>18</v>
      </c>
      <c r="G150" s="12">
        <v>16.23</v>
      </c>
      <c r="H150" s="12">
        <f t="shared" si="17"/>
        <v>19.829999999999998</v>
      </c>
      <c r="I150" s="12">
        <f t="shared" si="18"/>
        <v>356.94</v>
      </c>
      <c r="J150" s="13">
        <f t="shared" si="16"/>
        <v>3.5673544896377052E-5</v>
      </c>
    </row>
    <row r="151" spans="1:10" ht="26.1" customHeight="1" x14ac:dyDescent="0.2">
      <c r="A151" s="9" t="s">
        <v>427</v>
      </c>
      <c r="B151" s="11" t="s">
        <v>428</v>
      </c>
      <c r="C151" s="9" t="s">
        <v>29</v>
      </c>
      <c r="D151" s="9" t="s">
        <v>429</v>
      </c>
      <c r="E151" s="10" t="s">
        <v>67</v>
      </c>
      <c r="F151" s="11">
        <v>38</v>
      </c>
      <c r="G151" s="12">
        <v>116.1</v>
      </c>
      <c r="H151" s="12">
        <f t="shared" si="17"/>
        <v>141.9</v>
      </c>
      <c r="I151" s="12">
        <f t="shared" si="18"/>
        <v>5392.2</v>
      </c>
      <c r="J151" s="13">
        <f t="shared" si="16"/>
        <v>5.3891099005503533E-4</v>
      </c>
    </row>
    <row r="152" spans="1:10" ht="26.1" customHeight="1" x14ac:dyDescent="0.2">
      <c r="A152" s="9" t="s">
        <v>430</v>
      </c>
      <c r="B152" s="11" t="s">
        <v>431</v>
      </c>
      <c r="C152" s="9" t="s">
        <v>29</v>
      </c>
      <c r="D152" s="9" t="s">
        <v>432</v>
      </c>
      <c r="E152" s="10" t="s">
        <v>67</v>
      </c>
      <c r="F152" s="11">
        <v>16</v>
      </c>
      <c r="G152" s="12">
        <v>52.85</v>
      </c>
      <c r="H152" s="12">
        <f t="shared" si="17"/>
        <v>64.59</v>
      </c>
      <c r="I152" s="12">
        <f t="shared" si="18"/>
        <v>1033.44</v>
      </c>
      <c r="J152" s="13">
        <f t="shared" si="16"/>
        <v>1.0328477681882641E-4</v>
      </c>
    </row>
    <row r="153" spans="1:10" ht="24" customHeight="1" x14ac:dyDescent="0.2">
      <c r="A153" s="5" t="s">
        <v>433</v>
      </c>
      <c r="B153" s="5"/>
      <c r="C153" s="5"/>
      <c r="D153" s="5" t="s">
        <v>434</v>
      </c>
      <c r="E153" s="5"/>
      <c r="F153" s="6"/>
      <c r="G153" s="5"/>
      <c r="H153" s="5"/>
      <c r="I153" s="7">
        <v>1074129.29</v>
      </c>
      <c r="J153" s="8">
        <f t="shared" si="16"/>
        <v>0.10735137404417719</v>
      </c>
    </row>
    <row r="154" spans="1:10" ht="24" customHeight="1" x14ac:dyDescent="0.2">
      <c r="A154" s="5" t="s">
        <v>435</v>
      </c>
      <c r="B154" s="5"/>
      <c r="C154" s="5"/>
      <c r="D154" s="5" t="s">
        <v>436</v>
      </c>
      <c r="E154" s="5"/>
      <c r="F154" s="6"/>
      <c r="G154" s="5"/>
      <c r="H154" s="5"/>
      <c r="I154" s="7">
        <v>77240.45</v>
      </c>
      <c r="J154" s="8">
        <f t="shared" si="16"/>
        <v>7.7196185938571372E-3</v>
      </c>
    </row>
    <row r="155" spans="1:10" ht="51.95" customHeight="1" x14ac:dyDescent="0.2">
      <c r="A155" s="9" t="s">
        <v>437</v>
      </c>
      <c r="B155" s="11" t="s">
        <v>438</v>
      </c>
      <c r="C155" s="9" t="s">
        <v>29</v>
      </c>
      <c r="D155" s="9" t="s">
        <v>439</v>
      </c>
      <c r="E155" s="10" t="s">
        <v>63</v>
      </c>
      <c r="F155" s="11">
        <v>371.6</v>
      </c>
      <c r="G155" s="12">
        <v>51.09</v>
      </c>
      <c r="H155" s="12">
        <f>TRUNC(G155 * (1 + 22.23 / 100), 2)</f>
        <v>62.44</v>
      </c>
      <c r="I155" s="12">
        <f>TRUNC(F155 * H155, 2)</f>
        <v>23202.7</v>
      </c>
      <c r="J155" s="13">
        <f t="shared" si="16"/>
        <v>2.3189403265735636E-3</v>
      </c>
    </row>
    <row r="156" spans="1:10" ht="24" customHeight="1" x14ac:dyDescent="0.2">
      <c r="A156" s="9" t="s">
        <v>440</v>
      </c>
      <c r="B156" s="11" t="s">
        <v>441</v>
      </c>
      <c r="C156" s="9" t="s">
        <v>22</v>
      </c>
      <c r="D156" s="9" t="s">
        <v>442</v>
      </c>
      <c r="E156" s="10" t="s">
        <v>63</v>
      </c>
      <c r="F156" s="11">
        <v>371.6</v>
      </c>
      <c r="G156" s="12">
        <v>72.58</v>
      </c>
      <c r="H156" s="12">
        <f>TRUNC(G156 * (1 + 22.23 / 100), 2)</f>
        <v>88.71</v>
      </c>
      <c r="I156" s="12">
        <f>TRUNC(F156 * H156, 2)</f>
        <v>32964.629999999997</v>
      </c>
      <c r="J156" s="13">
        <f t="shared" si="16"/>
        <v>3.2945739012087681E-3</v>
      </c>
    </row>
    <row r="157" spans="1:10" ht="26.1" customHeight="1" x14ac:dyDescent="0.2">
      <c r="A157" s="9" t="s">
        <v>443</v>
      </c>
      <c r="B157" s="11" t="s">
        <v>444</v>
      </c>
      <c r="C157" s="9" t="s">
        <v>22</v>
      </c>
      <c r="D157" s="9" t="s">
        <v>445</v>
      </c>
      <c r="E157" s="10" t="s">
        <v>67</v>
      </c>
      <c r="F157" s="11">
        <v>13</v>
      </c>
      <c r="G157" s="12">
        <v>39.18</v>
      </c>
      <c r="H157" s="12">
        <f>TRUNC(G157 * (1 + 22.23 / 100), 2)</f>
        <v>47.88</v>
      </c>
      <c r="I157" s="12">
        <f>TRUNC(F157 * H157, 2)</f>
        <v>622.44000000000005</v>
      </c>
      <c r="J157" s="13">
        <f t="shared" si="16"/>
        <v>6.2208329930242995E-5</v>
      </c>
    </row>
    <row r="158" spans="1:10" ht="26.1" customHeight="1" x14ac:dyDescent="0.2">
      <c r="A158" s="9" t="s">
        <v>446</v>
      </c>
      <c r="B158" s="11" t="s">
        <v>447</v>
      </c>
      <c r="C158" s="9" t="s">
        <v>22</v>
      </c>
      <c r="D158" s="9" t="s">
        <v>448</v>
      </c>
      <c r="E158" s="10" t="s">
        <v>67</v>
      </c>
      <c r="F158" s="11">
        <v>12</v>
      </c>
      <c r="G158" s="12">
        <v>93.62</v>
      </c>
      <c r="H158" s="12">
        <f>TRUNC(G158 * (1 + 22.23 / 100), 2)</f>
        <v>114.43</v>
      </c>
      <c r="I158" s="12">
        <f>TRUNC(F158 * H158, 2)</f>
        <v>1373.16</v>
      </c>
      <c r="J158" s="13">
        <f t="shared" si="16"/>
        <v>1.3723730853899566E-4</v>
      </c>
    </row>
    <row r="159" spans="1:10" ht="26.1" customHeight="1" x14ac:dyDescent="0.2">
      <c r="A159" s="9" t="s">
        <v>449</v>
      </c>
      <c r="B159" s="11" t="s">
        <v>450</v>
      </c>
      <c r="C159" s="9" t="s">
        <v>22</v>
      </c>
      <c r="D159" s="9" t="s">
        <v>451</v>
      </c>
      <c r="E159" s="10" t="s">
        <v>67</v>
      </c>
      <c r="F159" s="11">
        <v>308</v>
      </c>
      <c r="G159" s="12">
        <v>50.68</v>
      </c>
      <c r="H159" s="12">
        <f>TRUNC(G159 * (1 + 22.23 / 100), 2)</f>
        <v>61.94</v>
      </c>
      <c r="I159" s="12">
        <f>TRUNC(F159 * H159, 2)</f>
        <v>19077.52</v>
      </c>
      <c r="J159" s="13">
        <f t="shared" si="16"/>
        <v>1.906658727605567E-3</v>
      </c>
    </row>
    <row r="160" spans="1:10" ht="24" customHeight="1" x14ac:dyDescent="0.2">
      <c r="A160" s="5" t="s">
        <v>452</v>
      </c>
      <c r="B160" s="5"/>
      <c r="C160" s="5"/>
      <c r="D160" s="5" t="s">
        <v>453</v>
      </c>
      <c r="E160" s="5"/>
      <c r="F160" s="6"/>
      <c r="G160" s="5"/>
      <c r="H160" s="5"/>
      <c r="I160" s="7">
        <v>142134.65</v>
      </c>
      <c r="J160" s="8">
        <f t="shared" si="16"/>
        <v>1.4205319712292929E-2</v>
      </c>
    </row>
    <row r="161" spans="1:10" ht="39" customHeight="1" x14ac:dyDescent="0.2">
      <c r="A161" s="9" t="s">
        <v>454</v>
      </c>
      <c r="B161" s="11" t="s">
        <v>455</v>
      </c>
      <c r="C161" s="9" t="s">
        <v>29</v>
      </c>
      <c r="D161" s="9" t="s">
        <v>456</v>
      </c>
      <c r="E161" s="10" t="s">
        <v>63</v>
      </c>
      <c r="F161" s="11">
        <v>2712.5</v>
      </c>
      <c r="G161" s="12">
        <v>16.95</v>
      </c>
      <c r="H161" s="12">
        <f t="shared" ref="H161:H168" si="19">TRUNC(G161 * (1 + 22.23 / 100), 2)</f>
        <v>20.71</v>
      </c>
      <c r="I161" s="12">
        <f t="shared" ref="I161:I168" si="20">TRUNC(F161 * H161, 2)</f>
        <v>56175.87</v>
      </c>
      <c r="J161" s="13">
        <f t="shared" si="16"/>
        <v>5.614367738381915E-3</v>
      </c>
    </row>
    <row r="162" spans="1:10" ht="39" customHeight="1" x14ac:dyDescent="0.2">
      <c r="A162" s="9" t="s">
        <v>457</v>
      </c>
      <c r="B162" s="11" t="s">
        <v>458</v>
      </c>
      <c r="C162" s="9" t="s">
        <v>29</v>
      </c>
      <c r="D162" s="9" t="s">
        <v>459</v>
      </c>
      <c r="E162" s="10" t="s">
        <v>63</v>
      </c>
      <c r="F162" s="11">
        <v>22.5</v>
      </c>
      <c r="G162" s="12">
        <v>19.809999999999999</v>
      </c>
      <c r="H162" s="12">
        <f t="shared" si="19"/>
        <v>24.21</v>
      </c>
      <c r="I162" s="12">
        <f t="shared" si="20"/>
        <v>544.72</v>
      </c>
      <c r="J162" s="13">
        <f t="shared" si="16"/>
        <v>5.4440783817881179E-5</v>
      </c>
    </row>
    <row r="163" spans="1:10" ht="39" customHeight="1" x14ac:dyDescent="0.2">
      <c r="A163" s="9" t="s">
        <v>460</v>
      </c>
      <c r="B163" s="11" t="s">
        <v>461</v>
      </c>
      <c r="C163" s="9" t="s">
        <v>29</v>
      </c>
      <c r="D163" s="9" t="s">
        <v>462</v>
      </c>
      <c r="E163" s="10" t="s">
        <v>63</v>
      </c>
      <c r="F163" s="11">
        <v>30.4</v>
      </c>
      <c r="G163" s="12">
        <v>8.14</v>
      </c>
      <c r="H163" s="12">
        <f t="shared" si="19"/>
        <v>9.94</v>
      </c>
      <c r="I163" s="12">
        <f t="shared" si="20"/>
        <v>302.17</v>
      </c>
      <c r="J163" s="13">
        <f t="shared" si="16"/>
        <v>3.0199683592027382E-5</v>
      </c>
    </row>
    <row r="164" spans="1:10" ht="39" customHeight="1" x14ac:dyDescent="0.2">
      <c r="A164" s="9" t="s">
        <v>463</v>
      </c>
      <c r="B164" s="11" t="s">
        <v>464</v>
      </c>
      <c r="C164" s="9" t="s">
        <v>29</v>
      </c>
      <c r="D164" s="9" t="s">
        <v>465</v>
      </c>
      <c r="E164" s="10" t="s">
        <v>63</v>
      </c>
      <c r="F164" s="11">
        <v>27.2</v>
      </c>
      <c r="G164" s="12">
        <v>11.6</v>
      </c>
      <c r="H164" s="12">
        <f t="shared" si="19"/>
        <v>14.17</v>
      </c>
      <c r="I164" s="12">
        <f t="shared" si="20"/>
        <v>385.42</v>
      </c>
      <c r="J164" s="13">
        <f t="shared" si="16"/>
        <v>3.8519912797561618E-5</v>
      </c>
    </row>
    <row r="165" spans="1:10" ht="39" customHeight="1" x14ac:dyDescent="0.2">
      <c r="A165" s="9" t="s">
        <v>466</v>
      </c>
      <c r="B165" s="11" t="s">
        <v>467</v>
      </c>
      <c r="C165" s="9" t="s">
        <v>29</v>
      </c>
      <c r="D165" s="9" t="s">
        <v>468</v>
      </c>
      <c r="E165" s="10" t="s">
        <v>63</v>
      </c>
      <c r="F165" s="11">
        <v>62.5</v>
      </c>
      <c r="G165" s="12">
        <v>17.12</v>
      </c>
      <c r="H165" s="12">
        <f t="shared" si="19"/>
        <v>20.92</v>
      </c>
      <c r="I165" s="12">
        <f t="shared" si="20"/>
        <v>1307.5</v>
      </c>
      <c r="J165" s="13">
        <f t="shared" si="16"/>
        <v>1.3067507130613826E-4</v>
      </c>
    </row>
    <row r="166" spans="1:10" ht="39" customHeight="1" x14ac:dyDescent="0.2">
      <c r="A166" s="9" t="s">
        <v>469</v>
      </c>
      <c r="B166" s="11" t="s">
        <v>470</v>
      </c>
      <c r="C166" s="9" t="s">
        <v>29</v>
      </c>
      <c r="D166" s="9" t="s">
        <v>471</v>
      </c>
      <c r="E166" s="10" t="s">
        <v>63</v>
      </c>
      <c r="F166" s="11">
        <v>495</v>
      </c>
      <c r="G166" s="12">
        <v>22.08</v>
      </c>
      <c r="H166" s="12">
        <f t="shared" si="19"/>
        <v>26.98</v>
      </c>
      <c r="I166" s="12">
        <f t="shared" si="20"/>
        <v>13355.1</v>
      </c>
      <c r="J166" s="13">
        <f t="shared" si="16"/>
        <v>1.3347446614153783E-3</v>
      </c>
    </row>
    <row r="167" spans="1:10" ht="26.1" customHeight="1" x14ac:dyDescent="0.2">
      <c r="A167" s="9" t="s">
        <v>472</v>
      </c>
      <c r="B167" s="11" t="s">
        <v>473</v>
      </c>
      <c r="C167" s="9" t="s">
        <v>29</v>
      </c>
      <c r="D167" s="9" t="s">
        <v>474</v>
      </c>
      <c r="E167" s="10" t="s">
        <v>63</v>
      </c>
      <c r="F167" s="11">
        <v>2712.5</v>
      </c>
      <c r="G167" s="12">
        <v>7</v>
      </c>
      <c r="H167" s="12">
        <f t="shared" si="19"/>
        <v>8.5500000000000007</v>
      </c>
      <c r="I167" s="12">
        <f t="shared" si="20"/>
        <v>23191.87</v>
      </c>
      <c r="J167" s="13">
        <f t="shared" si="16"/>
        <v>2.3178579472066451E-3</v>
      </c>
    </row>
    <row r="168" spans="1:10" ht="39" customHeight="1" x14ac:dyDescent="0.2">
      <c r="A168" s="9" t="s">
        <v>475</v>
      </c>
      <c r="B168" s="11" t="s">
        <v>476</v>
      </c>
      <c r="C168" s="9" t="s">
        <v>29</v>
      </c>
      <c r="D168" s="9" t="s">
        <v>477</v>
      </c>
      <c r="E168" s="10" t="s">
        <v>63</v>
      </c>
      <c r="F168" s="11">
        <v>2712.5</v>
      </c>
      <c r="G168" s="12">
        <v>14.14</v>
      </c>
      <c r="H168" s="12">
        <f t="shared" si="19"/>
        <v>17.28</v>
      </c>
      <c r="I168" s="12">
        <f t="shared" si="20"/>
        <v>46872</v>
      </c>
      <c r="J168" s="13">
        <f t="shared" si="16"/>
        <v>4.684513913775383E-3</v>
      </c>
    </row>
    <row r="169" spans="1:10" ht="24" customHeight="1" x14ac:dyDescent="0.2">
      <c r="A169" s="5" t="s">
        <v>478</v>
      </c>
      <c r="B169" s="5"/>
      <c r="C169" s="5"/>
      <c r="D169" s="5" t="s">
        <v>479</v>
      </c>
      <c r="E169" s="5"/>
      <c r="F169" s="6"/>
      <c r="G169" s="5"/>
      <c r="H169" s="5"/>
      <c r="I169" s="7">
        <v>580864.88</v>
      </c>
      <c r="J169" s="8">
        <f t="shared" si="16"/>
        <v>5.805320046901067E-2</v>
      </c>
    </row>
    <row r="170" spans="1:10" ht="39" customHeight="1" x14ac:dyDescent="0.2">
      <c r="A170" s="9" t="s">
        <v>480</v>
      </c>
      <c r="B170" s="11" t="s">
        <v>481</v>
      </c>
      <c r="C170" s="9" t="s">
        <v>29</v>
      </c>
      <c r="D170" s="9" t="s">
        <v>482</v>
      </c>
      <c r="E170" s="10" t="s">
        <v>63</v>
      </c>
      <c r="F170" s="11">
        <v>10233.299999999999</v>
      </c>
      <c r="G170" s="12">
        <v>3.91</v>
      </c>
      <c r="H170" s="12">
        <f t="shared" ref="H170:H184" si="21">TRUNC(G170 * (1 + 22.23 / 100), 2)</f>
        <v>4.7699999999999996</v>
      </c>
      <c r="I170" s="12">
        <f t="shared" ref="I170:I184" si="22">TRUNC(F170 * H170, 2)</f>
        <v>48812.84</v>
      </c>
      <c r="J170" s="13">
        <f t="shared" si="16"/>
        <v>4.8784866903672031E-3</v>
      </c>
    </row>
    <row r="171" spans="1:10" ht="39" customHeight="1" x14ac:dyDescent="0.2">
      <c r="A171" s="9" t="s">
        <v>483</v>
      </c>
      <c r="B171" s="11" t="s">
        <v>484</v>
      </c>
      <c r="C171" s="9" t="s">
        <v>29</v>
      </c>
      <c r="D171" s="9" t="s">
        <v>485</v>
      </c>
      <c r="E171" s="10" t="s">
        <v>63</v>
      </c>
      <c r="F171" s="11">
        <v>5670.6</v>
      </c>
      <c r="G171" s="12">
        <v>6.05</v>
      </c>
      <c r="H171" s="12">
        <f t="shared" si="21"/>
        <v>7.39</v>
      </c>
      <c r="I171" s="12">
        <f t="shared" si="22"/>
        <v>41905.730000000003</v>
      </c>
      <c r="J171" s="13">
        <f t="shared" si="16"/>
        <v>4.1881715150178037E-3</v>
      </c>
    </row>
    <row r="172" spans="1:10" ht="39" customHeight="1" x14ac:dyDescent="0.2">
      <c r="A172" s="9" t="s">
        <v>486</v>
      </c>
      <c r="B172" s="11" t="s">
        <v>487</v>
      </c>
      <c r="C172" s="9" t="s">
        <v>29</v>
      </c>
      <c r="D172" s="9" t="s">
        <v>488</v>
      </c>
      <c r="E172" s="10" t="s">
        <v>63</v>
      </c>
      <c r="F172" s="11">
        <v>94.2</v>
      </c>
      <c r="G172" s="12">
        <v>6.46</v>
      </c>
      <c r="H172" s="12">
        <f t="shared" si="21"/>
        <v>7.89</v>
      </c>
      <c r="I172" s="12">
        <f t="shared" si="22"/>
        <v>743.23</v>
      </c>
      <c r="J172" s="13">
        <f t="shared" si="16"/>
        <v>7.4280407836987489E-5</v>
      </c>
    </row>
    <row r="173" spans="1:10" ht="39" customHeight="1" x14ac:dyDescent="0.2">
      <c r="A173" s="9" t="s">
        <v>489</v>
      </c>
      <c r="B173" s="11" t="s">
        <v>490</v>
      </c>
      <c r="C173" s="9" t="s">
        <v>29</v>
      </c>
      <c r="D173" s="9" t="s">
        <v>491</v>
      </c>
      <c r="E173" s="10" t="s">
        <v>63</v>
      </c>
      <c r="F173" s="11">
        <v>236.6</v>
      </c>
      <c r="G173" s="12">
        <v>14.92</v>
      </c>
      <c r="H173" s="12">
        <f t="shared" si="21"/>
        <v>18.23</v>
      </c>
      <c r="I173" s="12">
        <f t="shared" si="22"/>
        <v>4313.21</v>
      </c>
      <c r="J173" s="13">
        <f t="shared" si="16"/>
        <v>4.3107382356279053E-4</v>
      </c>
    </row>
    <row r="174" spans="1:10" ht="39" customHeight="1" x14ac:dyDescent="0.2">
      <c r="A174" s="9" t="s">
        <v>492</v>
      </c>
      <c r="B174" s="11" t="s">
        <v>493</v>
      </c>
      <c r="C174" s="9" t="s">
        <v>29</v>
      </c>
      <c r="D174" s="9" t="s">
        <v>494</v>
      </c>
      <c r="E174" s="10" t="s">
        <v>63</v>
      </c>
      <c r="F174" s="11">
        <v>344.2</v>
      </c>
      <c r="G174" s="12">
        <v>21.87</v>
      </c>
      <c r="H174" s="12">
        <f t="shared" si="21"/>
        <v>26.73</v>
      </c>
      <c r="I174" s="12">
        <f t="shared" si="22"/>
        <v>9200.4599999999991</v>
      </c>
      <c r="J174" s="13">
        <f t="shared" si="16"/>
        <v>9.1951875070690075E-4</v>
      </c>
    </row>
    <row r="175" spans="1:10" ht="39" customHeight="1" x14ac:dyDescent="0.2">
      <c r="A175" s="9" t="s">
        <v>495</v>
      </c>
      <c r="B175" s="11" t="s">
        <v>496</v>
      </c>
      <c r="C175" s="9" t="s">
        <v>29</v>
      </c>
      <c r="D175" s="9" t="s">
        <v>497</v>
      </c>
      <c r="E175" s="10" t="s">
        <v>63</v>
      </c>
      <c r="F175" s="11">
        <v>101.7</v>
      </c>
      <c r="G175" s="12">
        <v>23.17</v>
      </c>
      <c r="H175" s="12">
        <f t="shared" si="21"/>
        <v>28.32</v>
      </c>
      <c r="I175" s="12">
        <f t="shared" si="22"/>
        <v>2880.14</v>
      </c>
      <c r="J175" s="13">
        <f t="shared" si="16"/>
        <v>2.8784894827660503E-4</v>
      </c>
    </row>
    <row r="176" spans="1:10" ht="51.95" customHeight="1" x14ac:dyDescent="0.2">
      <c r="A176" s="9" t="s">
        <v>498</v>
      </c>
      <c r="B176" s="11" t="s">
        <v>499</v>
      </c>
      <c r="C176" s="9" t="s">
        <v>29</v>
      </c>
      <c r="D176" s="9" t="s">
        <v>500</v>
      </c>
      <c r="E176" s="10" t="s">
        <v>63</v>
      </c>
      <c r="F176" s="11">
        <v>496.5</v>
      </c>
      <c r="G176" s="12">
        <v>34.78</v>
      </c>
      <c r="H176" s="12">
        <f t="shared" si="21"/>
        <v>42.51</v>
      </c>
      <c r="I176" s="12">
        <f t="shared" si="22"/>
        <v>21106.21</v>
      </c>
      <c r="J176" s="13">
        <f t="shared" si="16"/>
        <v>2.1094114697914556E-3</v>
      </c>
    </row>
    <row r="177" spans="1:10" ht="51.95" customHeight="1" x14ac:dyDescent="0.2">
      <c r="A177" s="9" t="s">
        <v>501</v>
      </c>
      <c r="B177" s="11" t="s">
        <v>502</v>
      </c>
      <c r="C177" s="9" t="s">
        <v>29</v>
      </c>
      <c r="D177" s="9" t="s">
        <v>503</v>
      </c>
      <c r="E177" s="10" t="s">
        <v>63</v>
      </c>
      <c r="F177" s="11">
        <v>406.9</v>
      </c>
      <c r="G177" s="12">
        <v>50.49</v>
      </c>
      <c r="H177" s="12">
        <f t="shared" si="21"/>
        <v>61.71</v>
      </c>
      <c r="I177" s="12">
        <f t="shared" si="22"/>
        <v>25109.79</v>
      </c>
      <c r="J177" s="13">
        <f t="shared" si="16"/>
        <v>2.5095400372712488E-3</v>
      </c>
    </row>
    <row r="178" spans="1:10" ht="51.95" customHeight="1" x14ac:dyDescent="0.2">
      <c r="A178" s="9" t="s">
        <v>504</v>
      </c>
      <c r="B178" s="11" t="s">
        <v>505</v>
      </c>
      <c r="C178" s="9" t="s">
        <v>29</v>
      </c>
      <c r="D178" s="9" t="s">
        <v>506</v>
      </c>
      <c r="E178" s="10" t="s">
        <v>63</v>
      </c>
      <c r="F178" s="11">
        <v>297</v>
      </c>
      <c r="G178" s="12">
        <v>69.930000000000007</v>
      </c>
      <c r="H178" s="12">
        <f t="shared" si="21"/>
        <v>85.47</v>
      </c>
      <c r="I178" s="12">
        <f t="shared" si="22"/>
        <v>25384.59</v>
      </c>
      <c r="J178" s="13">
        <f t="shared" si="16"/>
        <v>2.5370042893514987E-3</v>
      </c>
    </row>
    <row r="179" spans="1:10" ht="51.95" customHeight="1" x14ac:dyDescent="0.2">
      <c r="A179" s="9" t="s">
        <v>507</v>
      </c>
      <c r="B179" s="11" t="s">
        <v>508</v>
      </c>
      <c r="C179" s="9" t="s">
        <v>29</v>
      </c>
      <c r="D179" s="9" t="s">
        <v>509</v>
      </c>
      <c r="E179" s="10" t="s">
        <v>63</v>
      </c>
      <c r="F179" s="11">
        <v>48.5</v>
      </c>
      <c r="G179" s="12">
        <v>90.42</v>
      </c>
      <c r="H179" s="12">
        <f t="shared" si="21"/>
        <v>110.52</v>
      </c>
      <c r="I179" s="12">
        <f t="shared" si="22"/>
        <v>5360.22</v>
      </c>
      <c r="J179" s="13">
        <f t="shared" si="16"/>
        <v>5.3571482272779232E-4</v>
      </c>
    </row>
    <row r="180" spans="1:10" ht="51.95" customHeight="1" x14ac:dyDescent="0.2">
      <c r="A180" s="9" t="s">
        <v>510</v>
      </c>
      <c r="B180" s="11" t="s">
        <v>511</v>
      </c>
      <c r="C180" s="9" t="s">
        <v>29</v>
      </c>
      <c r="D180" s="9" t="s">
        <v>512</v>
      </c>
      <c r="E180" s="10" t="s">
        <v>63</v>
      </c>
      <c r="F180" s="11">
        <v>1024.7</v>
      </c>
      <c r="G180" s="12">
        <v>230.71</v>
      </c>
      <c r="H180" s="12">
        <f t="shared" si="21"/>
        <v>281.99</v>
      </c>
      <c r="I180" s="12">
        <f t="shared" si="22"/>
        <v>288955.15000000002</v>
      </c>
      <c r="J180" s="13">
        <f t="shared" si="16"/>
        <v>2.8878955893327635E-2</v>
      </c>
    </row>
    <row r="181" spans="1:10" ht="51.95" customHeight="1" x14ac:dyDescent="0.2">
      <c r="A181" s="9" t="s">
        <v>513</v>
      </c>
      <c r="B181" s="11" t="s">
        <v>514</v>
      </c>
      <c r="C181" s="9" t="s">
        <v>29</v>
      </c>
      <c r="D181" s="9" t="s">
        <v>515</v>
      </c>
      <c r="E181" s="10" t="s">
        <v>63</v>
      </c>
      <c r="F181" s="11">
        <v>256.2</v>
      </c>
      <c r="G181" s="12">
        <v>113.6</v>
      </c>
      <c r="H181" s="12">
        <f t="shared" si="21"/>
        <v>138.85</v>
      </c>
      <c r="I181" s="12">
        <f t="shared" si="22"/>
        <v>35573.370000000003</v>
      </c>
      <c r="J181" s="13">
        <f t="shared" si="16"/>
        <v>3.5552984025618664E-3</v>
      </c>
    </row>
    <row r="182" spans="1:10" ht="51.95" customHeight="1" x14ac:dyDescent="0.2">
      <c r="A182" s="9" t="s">
        <v>516</v>
      </c>
      <c r="B182" s="11" t="s">
        <v>517</v>
      </c>
      <c r="C182" s="9" t="s">
        <v>29</v>
      </c>
      <c r="D182" s="9" t="s">
        <v>518</v>
      </c>
      <c r="E182" s="10" t="s">
        <v>63</v>
      </c>
      <c r="F182" s="11">
        <v>101.6</v>
      </c>
      <c r="G182" s="12">
        <v>142.16</v>
      </c>
      <c r="H182" s="12">
        <f t="shared" si="21"/>
        <v>173.76</v>
      </c>
      <c r="I182" s="12">
        <f t="shared" si="22"/>
        <v>17654.009999999998</v>
      </c>
      <c r="J182" s="13">
        <f t="shared" si="16"/>
        <v>1.7643893044659868E-3</v>
      </c>
    </row>
    <row r="183" spans="1:10" ht="51.95" customHeight="1" x14ac:dyDescent="0.2">
      <c r="A183" s="9" t="s">
        <v>519</v>
      </c>
      <c r="B183" s="11" t="s">
        <v>520</v>
      </c>
      <c r="C183" s="9" t="s">
        <v>29</v>
      </c>
      <c r="D183" s="9" t="s">
        <v>521</v>
      </c>
      <c r="E183" s="10" t="s">
        <v>63</v>
      </c>
      <c r="F183" s="11">
        <v>140.6</v>
      </c>
      <c r="G183" s="12">
        <v>174.24</v>
      </c>
      <c r="H183" s="12">
        <f t="shared" si="21"/>
        <v>212.97</v>
      </c>
      <c r="I183" s="12">
        <f t="shared" si="22"/>
        <v>29943.58</v>
      </c>
      <c r="J183" s="13">
        <f t="shared" si="16"/>
        <v>2.9926420280390483E-3</v>
      </c>
    </row>
    <row r="184" spans="1:10" ht="51.95" customHeight="1" x14ac:dyDescent="0.2">
      <c r="A184" s="9" t="s">
        <v>522</v>
      </c>
      <c r="B184" s="11" t="s">
        <v>523</v>
      </c>
      <c r="C184" s="9" t="s">
        <v>29</v>
      </c>
      <c r="D184" s="9" t="s">
        <v>524</v>
      </c>
      <c r="E184" s="10" t="s">
        <v>63</v>
      </c>
      <c r="F184" s="11">
        <v>65.599999999999994</v>
      </c>
      <c r="G184" s="12">
        <v>298.35000000000002</v>
      </c>
      <c r="H184" s="12">
        <f t="shared" si="21"/>
        <v>364.67</v>
      </c>
      <c r="I184" s="12">
        <f t="shared" si="22"/>
        <v>23922.35</v>
      </c>
      <c r="J184" s="13">
        <f t="shared" si="16"/>
        <v>2.3908640857058482E-3</v>
      </c>
    </row>
    <row r="185" spans="1:10" ht="24" customHeight="1" x14ac:dyDescent="0.2">
      <c r="A185" s="5" t="s">
        <v>525</v>
      </c>
      <c r="B185" s="5"/>
      <c r="C185" s="5"/>
      <c r="D185" s="5" t="s">
        <v>526</v>
      </c>
      <c r="E185" s="5"/>
      <c r="F185" s="6"/>
      <c r="G185" s="5"/>
      <c r="H185" s="5"/>
      <c r="I185" s="7">
        <v>105168.79</v>
      </c>
      <c r="J185" s="8">
        <f t="shared" si="16"/>
        <v>1.0510852108933292E-2</v>
      </c>
    </row>
    <row r="186" spans="1:10" ht="39" customHeight="1" x14ac:dyDescent="0.2">
      <c r="A186" s="9" t="s">
        <v>527</v>
      </c>
      <c r="B186" s="11" t="s">
        <v>528</v>
      </c>
      <c r="C186" s="9" t="s">
        <v>29</v>
      </c>
      <c r="D186" s="9" t="s">
        <v>529</v>
      </c>
      <c r="E186" s="10" t="s">
        <v>67</v>
      </c>
      <c r="F186" s="11">
        <v>33</v>
      </c>
      <c r="G186" s="12">
        <v>27.35</v>
      </c>
      <c r="H186" s="12">
        <f t="shared" ref="H186:H195" si="23">TRUNC(G186 * (1 + 22.23 / 100), 2)</f>
        <v>33.42</v>
      </c>
      <c r="I186" s="12">
        <f t="shared" ref="I186:I195" si="24">TRUNC(F186 * H186, 2)</f>
        <v>1102.8599999999999</v>
      </c>
      <c r="J186" s="13">
        <f t="shared" si="16"/>
        <v>1.1022279857796377E-4</v>
      </c>
    </row>
    <row r="187" spans="1:10" ht="39" customHeight="1" x14ac:dyDescent="0.2">
      <c r="A187" s="9" t="s">
        <v>530</v>
      </c>
      <c r="B187" s="11" t="s">
        <v>531</v>
      </c>
      <c r="C187" s="9" t="s">
        <v>29</v>
      </c>
      <c r="D187" s="9" t="s">
        <v>532</v>
      </c>
      <c r="E187" s="10" t="s">
        <v>67</v>
      </c>
      <c r="F187" s="11">
        <v>13</v>
      </c>
      <c r="G187" s="12">
        <v>41.74</v>
      </c>
      <c r="H187" s="12">
        <f t="shared" si="23"/>
        <v>51.01</v>
      </c>
      <c r="I187" s="12">
        <f t="shared" si="24"/>
        <v>663.13</v>
      </c>
      <c r="J187" s="13">
        <f t="shared" si="16"/>
        <v>6.6274998114905907E-5</v>
      </c>
    </row>
    <row r="188" spans="1:10" ht="39" customHeight="1" x14ac:dyDescent="0.2">
      <c r="A188" s="9" t="s">
        <v>533</v>
      </c>
      <c r="B188" s="11" t="s">
        <v>534</v>
      </c>
      <c r="C188" s="9" t="s">
        <v>29</v>
      </c>
      <c r="D188" s="9" t="s">
        <v>535</v>
      </c>
      <c r="E188" s="10" t="s">
        <v>67</v>
      </c>
      <c r="F188" s="11">
        <v>6</v>
      </c>
      <c r="G188" s="12">
        <v>56.13</v>
      </c>
      <c r="H188" s="12">
        <f t="shared" si="23"/>
        <v>68.599999999999994</v>
      </c>
      <c r="I188" s="12">
        <f t="shared" si="24"/>
        <v>411.6</v>
      </c>
      <c r="J188" s="13">
        <f t="shared" si="16"/>
        <v>4.113641250447917E-5</v>
      </c>
    </row>
    <row r="189" spans="1:10" ht="39" customHeight="1" x14ac:dyDescent="0.2">
      <c r="A189" s="9" t="s">
        <v>536</v>
      </c>
      <c r="B189" s="11" t="s">
        <v>537</v>
      </c>
      <c r="C189" s="9" t="s">
        <v>29</v>
      </c>
      <c r="D189" s="9" t="s">
        <v>538</v>
      </c>
      <c r="E189" s="10" t="s">
        <v>67</v>
      </c>
      <c r="F189" s="11">
        <v>12</v>
      </c>
      <c r="G189" s="12">
        <v>16.690000000000001</v>
      </c>
      <c r="H189" s="12">
        <f t="shared" si="23"/>
        <v>20.399999999999999</v>
      </c>
      <c r="I189" s="12">
        <f t="shared" si="24"/>
        <v>244.8</v>
      </c>
      <c r="J189" s="13">
        <f t="shared" si="16"/>
        <v>2.4465971285462829E-5</v>
      </c>
    </row>
    <row r="190" spans="1:10" ht="39" customHeight="1" x14ac:dyDescent="0.2">
      <c r="A190" s="9" t="s">
        <v>539</v>
      </c>
      <c r="B190" s="11" t="s">
        <v>540</v>
      </c>
      <c r="C190" s="9" t="s">
        <v>29</v>
      </c>
      <c r="D190" s="9" t="s">
        <v>541</v>
      </c>
      <c r="E190" s="10" t="s">
        <v>67</v>
      </c>
      <c r="F190" s="11">
        <v>3</v>
      </c>
      <c r="G190" s="12">
        <v>46.52</v>
      </c>
      <c r="H190" s="12">
        <f t="shared" si="23"/>
        <v>56.86</v>
      </c>
      <c r="I190" s="12">
        <f t="shared" si="24"/>
        <v>170.58</v>
      </c>
      <c r="J190" s="13">
        <f t="shared" si="16"/>
        <v>1.7048224599159515E-5</v>
      </c>
    </row>
    <row r="191" spans="1:10" ht="39" customHeight="1" x14ac:dyDescent="0.2">
      <c r="A191" s="9" t="s">
        <v>542</v>
      </c>
      <c r="B191" s="11" t="s">
        <v>543</v>
      </c>
      <c r="C191" s="9" t="s">
        <v>29</v>
      </c>
      <c r="D191" s="9" t="s">
        <v>544</v>
      </c>
      <c r="E191" s="10" t="s">
        <v>67</v>
      </c>
      <c r="F191" s="11">
        <v>146</v>
      </c>
      <c r="G191" s="12">
        <v>55.55</v>
      </c>
      <c r="H191" s="12">
        <f t="shared" si="23"/>
        <v>67.89</v>
      </c>
      <c r="I191" s="12">
        <f t="shared" si="24"/>
        <v>9911.94</v>
      </c>
      <c r="J191" s="13">
        <f t="shared" si="16"/>
        <v>9.9062597803607202E-4</v>
      </c>
    </row>
    <row r="192" spans="1:10" ht="39" customHeight="1" x14ac:dyDescent="0.2">
      <c r="A192" s="9" t="s">
        <v>545</v>
      </c>
      <c r="B192" s="11" t="s">
        <v>546</v>
      </c>
      <c r="C192" s="9" t="s">
        <v>29</v>
      </c>
      <c r="D192" s="9" t="s">
        <v>547</v>
      </c>
      <c r="E192" s="10" t="s">
        <v>67</v>
      </c>
      <c r="F192" s="11">
        <v>1468</v>
      </c>
      <c r="G192" s="12">
        <v>32.18</v>
      </c>
      <c r="H192" s="12">
        <f t="shared" si="23"/>
        <v>39.33</v>
      </c>
      <c r="I192" s="12">
        <f t="shared" si="24"/>
        <v>57736.44</v>
      </c>
      <c r="J192" s="13">
        <f t="shared" si="16"/>
        <v>5.7703353070459457E-3</v>
      </c>
    </row>
    <row r="193" spans="1:10" ht="39" customHeight="1" x14ac:dyDescent="0.2">
      <c r="A193" s="9" t="s">
        <v>548</v>
      </c>
      <c r="B193" s="11" t="s">
        <v>549</v>
      </c>
      <c r="C193" s="9" t="s">
        <v>22</v>
      </c>
      <c r="D193" s="9" t="s">
        <v>550</v>
      </c>
      <c r="E193" s="10" t="s">
        <v>67</v>
      </c>
      <c r="F193" s="11">
        <v>16</v>
      </c>
      <c r="G193" s="12">
        <v>28.72</v>
      </c>
      <c r="H193" s="12">
        <f t="shared" si="23"/>
        <v>35.1</v>
      </c>
      <c r="I193" s="12">
        <f t="shared" si="24"/>
        <v>561.6</v>
      </c>
      <c r="J193" s="13">
        <f t="shared" si="16"/>
        <v>5.6127816478414724E-5</v>
      </c>
    </row>
    <row r="194" spans="1:10" ht="39" customHeight="1" x14ac:dyDescent="0.2">
      <c r="A194" s="9" t="s">
        <v>551</v>
      </c>
      <c r="B194" s="11" t="s">
        <v>552</v>
      </c>
      <c r="C194" s="9" t="s">
        <v>29</v>
      </c>
      <c r="D194" s="9" t="s">
        <v>553</v>
      </c>
      <c r="E194" s="10" t="s">
        <v>67</v>
      </c>
      <c r="F194" s="11">
        <v>102</v>
      </c>
      <c r="G194" s="12">
        <v>34.26</v>
      </c>
      <c r="H194" s="12">
        <f t="shared" si="23"/>
        <v>41.87</v>
      </c>
      <c r="I194" s="12">
        <f t="shared" si="24"/>
        <v>4270.74</v>
      </c>
      <c r="J194" s="13">
        <f t="shared" si="16"/>
        <v>4.2682925738430358E-4</v>
      </c>
    </row>
    <row r="195" spans="1:10" ht="24" customHeight="1" x14ac:dyDescent="0.2">
      <c r="A195" s="9" t="s">
        <v>554</v>
      </c>
      <c r="B195" s="11" t="s">
        <v>555</v>
      </c>
      <c r="C195" s="9" t="s">
        <v>22</v>
      </c>
      <c r="D195" s="9" t="s">
        <v>556</v>
      </c>
      <c r="E195" s="10" t="s">
        <v>24</v>
      </c>
      <c r="F195" s="11">
        <v>35</v>
      </c>
      <c r="G195" s="12">
        <v>703.48</v>
      </c>
      <c r="H195" s="12">
        <f t="shared" si="23"/>
        <v>859.86</v>
      </c>
      <c r="I195" s="12">
        <f t="shared" si="24"/>
        <v>30095.1</v>
      </c>
      <c r="J195" s="13">
        <f t="shared" si="16"/>
        <v>3.0077853449065862E-3</v>
      </c>
    </row>
    <row r="196" spans="1:10" ht="24" customHeight="1" x14ac:dyDescent="0.2">
      <c r="A196" s="5" t="s">
        <v>557</v>
      </c>
      <c r="B196" s="5"/>
      <c r="C196" s="5"/>
      <c r="D196" s="5" t="s">
        <v>558</v>
      </c>
      <c r="E196" s="5"/>
      <c r="F196" s="6"/>
      <c r="G196" s="5"/>
      <c r="H196" s="5"/>
      <c r="I196" s="7">
        <v>14106.78</v>
      </c>
      <c r="J196" s="8">
        <f t="shared" si="16"/>
        <v>1.4098695850095642E-3</v>
      </c>
    </row>
    <row r="197" spans="1:10" ht="51.95" customHeight="1" x14ac:dyDescent="0.2">
      <c r="A197" s="9" t="s">
        <v>559</v>
      </c>
      <c r="B197" s="11" t="s">
        <v>560</v>
      </c>
      <c r="C197" s="9" t="s">
        <v>29</v>
      </c>
      <c r="D197" s="9" t="s">
        <v>561</v>
      </c>
      <c r="E197" s="10" t="s">
        <v>67</v>
      </c>
      <c r="F197" s="11">
        <v>6</v>
      </c>
      <c r="G197" s="12">
        <v>624.89</v>
      </c>
      <c r="H197" s="12">
        <f>TRUNC(G197 * (1 + 22.23 / 100), 2)</f>
        <v>763.8</v>
      </c>
      <c r="I197" s="12">
        <f>TRUNC(F197 * H197, 2)</f>
        <v>4582.8</v>
      </c>
      <c r="J197" s="13">
        <f t="shared" ref="J197:J260" si="25">I197 / 10005733.97</f>
        <v>4.5801737421167913E-4</v>
      </c>
    </row>
    <row r="198" spans="1:10" ht="51.95" customHeight="1" x14ac:dyDescent="0.2">
      <c r="A198" s="9" t="s">
        <v>562</v>
      </c>
      <c r="B198" s="11" t="s">
        <v>563</v>
      </c>
      <c r="C198" s="9" t="s">
        <v>29</v>
      </c>
      <c r="D198" s="9" t="s">
        <v>564</v>
      </c>
      <c r="E198" s="10" t="s">
        <v>67</v>
      </c>
      <c r="F198" s="11">
        <v>6</v>
      </c>
      <c r="G198" s="12">
        <v>754.85</v>
      </c>
      <c r="H198" s="12">
        <f>TRUNC(G198 * (1 + 22.23 / 100), 2)</f>
        <v>922.65</v>
      </c>
      <c r="I198" s="12">
        <f>TRUNC(F198 * H198, 2)</f>
        <v>5535.9</v>
      </c>
      <c r="J198" s="13">
        <f t="shared" si="25"/>
        <v>5.5327275506206555E-4</v>
      </c>
    </row>
    <row r="199" spans="1:10" ht="51.95" customHeight="1" x14ac:dyDescent="0.2">
      <c r="A199" s="9" t="s">
        <v>565</v>
      </c>
      <c r="B199" s="11" t="s">
        <v>566</v>
      </c>
      <c r="C199" s="9" t="s">
        <v>29</v>
      </c>
      <c r="D199" s="9" t="s">
        <v>567</v>
      </c>
      <c r="E199" s="10" t="s">
        <v>67</v>
      </c>
      <c r="F199" s="11">
        <v>3</v>
      </c>
      <c r="G199" s="12">
        <v>1087.5899999999999</v>
      </c>
      <c r="H199" s="12">
        <f>TRUNC(G199 * (1 + 22.23 / 100), 2)</f>
        <v>1329.36</v>
      </c>
      <c r="I199" s="12">
        <f>TRUNC(F199 * H199, 2)</f>
        <v>3988.08</v>
      </c>
      <c r="J199" s="13">
        <f t="shared" si="25"/>
        <v>3.985794557358194E-4</v>
      </c>
    </row>
    <row r="200" spans="1:10" ht="24" customHeight="1" x14ac:dyDescent="0.2">
      <c r="A200" s="5" t="s">
        <v>568</v>
      </c>
      <c r="B200" s="5"/>
      <c r="C200" s="5"/>
      <c r="D200" s="5" t="s">
        <v>569</v>
      </c>
      <c r="E200" s="5"/>
      <c r="F200" s="6"/>
      <c r="G200" s="5"/>
      <c r="H200" s="5"/>
      <c r="I200" s="7">
        <v>33017.31</v>
      </c>
      <c r="J200" s="8">
        <f t="shared" si="25"/>
        <v>3.2998388822844142E-3</v>
      </c>
    </row>
    <row r="201" spans="1:10" ht="39" customHeight="1" x14ac:dyDescent="0.2">
      <c r="A201" s="9" t="s">
        <v>570</v>
      </c>
      <c r="B201" s="11" t="s">
        <v>571</v>
      </c>
      <c r="C201" s="9" t="s">
        <v>29</v>
      </c>
      <c r="D201" s="9" t="s">
        <v>572</v>
      </c>
      <c r="E201" s="10" t="s">
        <v>67</v>
      </c>
      <c r="F201" s="11">
        <v>2</v>
      </c>
      <c r="G201" s="12">
        <v>397.25</v>
      </c>
      <c r="H201" s="12">
        <f t="shared" ref="H201:H225" si="26">TRUNC(G201 * (1 + 22.23 / 100), 2)</f>
        <v>485.55</v>
      </c>
      <c r="I201" s="12">
        <f t="shared" ref="I201:I225" si="27">TRUNC(F201 * H201, 2)</f>
        <v>971.1</v>
      </c>
      <c r="J201" s="13">
        <f t="shared" si="25"/>
        <v>9.7054349327258793E-5</v>
      </c>
    </row>
    <row r="202" spans="1:10" ht="39" customHeight="1" x14ac:dyDescent="0.2">
      <c r="A202" s="9" t="s">
        <v>573</v>
      </c>
      <c r="B202" s="11" t="s">
        <v>574</v>
      </c>
      <c r="C202" s="9" t="s">
        <v>22</v>
      </c>
      <c r="D202" s="9" t="s">
        <v>575</v>
      </c>
      <c r="E202" s="10" t="s">
        <v>67</v>
      </c>
      <c r="F202" s="11">
        <v>1</v>
      </c>
      <c r="G202" s="12">
        <v>1159.31</v>
      </c>
      <c r="H202" s="12">
        <f t="shared" si="26"/>
        <v>1417.02</v>
      </c>
      <c r="I202" s="12">
        <f t="shared" si="27"/>
        <v>1417.02</v>
      </c>
      <c r="J202" s="13">
        <f t="shared" si="25"/>
        <v>1.416207950609744E-4</v>
      </c>
    </row>
    <row r="203" spans="1:10" ht="26.1" customHeight="1" x14ac:dyDescent="0.2">
      <c r="A203" s="9" t="s">
        <v>576</v>
      </c>
      <c r="B203" s="11" t="s">
        <v>577</v>
      </c>
      <c r="C203" s="9" t="s">
        <v>29</v>
      </c>
      <c r="D203" s="9" t="s">
        <v>578</v>
      </c>
      <c r="E203" s="10" t="s">
        <v>67</v>
      </c>
      <c r="F203" s="11">
        <v>1</v>
      </c>
      <c r="G203" s="12">
        <v>71.87</v>
      </c>
      <c r="H203" s="12">
        <f t="shared" si="26"/>
        <v>87.84</v>
      </c>
      <c r="I203" s="12">
        <f t="shared" si="27"/>
        <v>87.84</v>
      </c>
      <c r="J203" s="13">
        <f t="shared" si="25"/>
        <v>8.7789661671366619E-6</v>
      </c>
    </row>
    <row r="204" spans="1:10" ht="26.1" customHeight="1" x14ac:dyDescent="0.2">
      <c r="A204" s="9" t="s">
        <v>579</v>
      </c>
      <c r="B204" s="11" t="s">
        <v>580</v>
      </c>
      <c r="C204" s="9" t="s">
        <v>29</v>
      </c>
      <c r="D204" s="9" t="s">
        <v>581</v>
      </c>
      <c r="E204" s="10" t="s">
        <v>67</v>
      </c>
      <c r="F204" s="11">
        <v>1</v>
      </c>
      <c r="G204" s="12">
        <v>82.72</v>
      </c>
      <c r="H204" s="12">
        <f t="shared" si="26"/>
        <v>101.1</v>
      </c>
      <c r="I204" s="12">
        <f t="shared" si="27"/>
        <v>101.1</v>
      </c>
      <c r="J204" s="13">
        <f t="shared" si="25"/>
        <v>1.0104206278432564E-5</v>
      </c>
    </row>
    <row r="205" spans="1:10" ht="26.1" customHeight="1" x14ac:dyDescent="0.2">
      <c r="A205" s="9" t="s">
        <v>579</v>
      </c>
      <c r="B205" s="11" t="s">
        <v>582</v>
      </c>
      <c r="C205" s="9" t="s">
        <v>29</v>
      </c>
      <c r="D205" s="9" t="s">
        <v>583</v>
      </c>
      <c r="E205" s="10" t="s">
        <v>67</v>
      </c>
      <c r="F205" s="11">
        <v>1</v>
      </c>
      <c r="G205" s="12">
        <v>76.19</v>
      </c>
      <c r="H205" s="12">
        <f t="shared" si="26"/>
        <v>93.12</v>
      </c>
      <c r="I205" s="12">
        <f t="shared" si="27"/>
        <v>93.12</v>
      </c>
      <c r="J205" s="13">
        <f t="shared" si="25"/>
        <v>9.3066635870191933E-6</v>
      </c>
    </row>
    <row r="206" spans="1:10" ht="26.1" customHeight="1" x14ac:dyDescent="0.2">
      <c r="A206" s="9" t="s">
        <v>584</v>
      </c>
      <c r="B206" s="11" t="s">
        <v>585</v>
      </c>
      <c r="C206" s="9" t="s">
        <v>29</v>
      </c>
      <c r="D206" s="9" t="s">
        <v>586</v>
      </c>
      <c r="E206" s="10" t="s">
        <v>67</v>
      </c>
      <c r="F206" s="11">
        <v>65</v>
      </c>
      <c r="G206" s="12">
        <v>11.05</v>
      </c>
      <c r="H206" s="12">
        <f t="shared" si="26"/>
        <v>13.5</v>
      </c>
      <c r="I206" s="12">
        <f t="shared" si="27"/>
        <v>877.5</v>
      </c>
      <c r="J206" s="13">
        <f t="shared" si="25"/>
        <v>8.7699713247523002E-5</v>
      </c>
    </row>
    <row r="207" spans="1:10" ht="26.1" customHeight="1" x14ac:dyDescent="0.2">
      <c r="A207" s="9" t="s">
        <v>587</v>
      </c>
      <c r="B207" s="11" t="s">
        <v>588</v>
      </c>
      <c r="C207" s="9" t="s">
        <v>29</v>
      </c>
      <c r="D207" s="9" t="s">
        <v>589</v>
      </c>
      <c r="E207" s="10" t="s">
        <v>67</v>
      </c>
      <c r="F207" s="11">
        <v>24</v>
      </c>
      <c r="G207" s="12">
        <v>11.62</v>
      </c>
      <c r="H207" s="12">
        <f t="shared" si="26"/>
        <v>14.2</v>
      </c>
      <c r="I207" s="12">
        <f t="shared" si="27"/>
        <v>340.8</v>
      </c>
      <c r="J207" s="13">
        <f t="shared" si="25"/>
        <v>3.4060469828781588E-5</v>
      </c>
    </row>
    <row r="208" spans="1:10" ht="26.1" customHeight="1" x14ac:dyDescent="0.2">
      <c r="A208" s="9" t="s">
        <v>590</v>
      </c>
      <c r="B208" s="11" t="s">
        <v>591</v>
      </c>
      <c r="C208" s="9" t="s">
        <v>29</v>
      </c>
      <c r="D208" s="9" t="s">
        <v>592</v>
      </c>
      <c r="E208" s="10" t="s">
        <v>67</v>
      </c>
      <c r="F208" s="11">
        <v>2</v>
      </c>
      <c r="G208" s="12">
        <v>12.83</v>
      </c>
      <c r="H208" s="12">
        <f t="shared" si="26"/>
        <v>15.68</v>
      </c>
      <c r="I208" s="12">
        <f t="shared" si="27"/>
        <v>31.36</v>
      </c>
      <c r="J208" s="13">
        <f t="shared" si="25"/>
        <v>3.1342028574841269E-6</v>
      </c>
    </row>
    <row r="209" spans="1:10" ht="26.1" customHeight="1" x14ac:dyDescent="0.2">
      <c r="A209" s="9" t="s">
        <v>593</v>
      </c>
      <c r="B209" s="11" t="s">
        <v>594</v>
      </c>
      <c r="C209" s="9" t="s">
        <v>29</v>
      </c>
      <c r="D209" s="9" t="s">
        <v>595</v>
      </c>
      <c r="E209" s="10" t="s">
        <v>67</v>
      </c>
      <c r="F209" s="11">
        <v>99</v>
      </c>
      <c r="G209" s="12">
        <v>12.83</v>
      </c>
      <c r="H209" s="12">
        <f t="shared" si="26"/>
        <v>15.68</v>
      </c>
      <c r="I209" s="12">
        <f t="shared" si="27"/>
        <v>1552.32</v>
      </c>
      <c r="J209" s="13">
        <f t="shared" si="25"/>
        <v>1.5514304144546428E-4</v>
      </c>
    </row>
    <row r="210" spans="1:10" ht="26.1" customHeight="1" x14ac:dyDescent="0.2">
      <c r="A210" s="9" t="s">
        <v>596</v>
      </c>
      <c r="B210" s="11" t="s">
        <v>597</v>
      </c>
      <c r="C210" s="9" t="s">
        <v>29</v>
      </c>
      <c r="D210" s="9" t="s">
        <v>598</v>
      </c>
      <c r="E210" s="10" t="s">
        <v>67</v>
      </c>
      <c r="F210" s="11">
        <v>3</v>
      </c>
      <c r="G210" s="12">
        <v>54.19</v>
      </c>
      <c r="H210" s="12">
        <f t="shared" si="26"/>
        <v>66.23</v>
      </c>
      <c r="I210" s="12">
        <f t="shared" si="27"/>
        <v>198.69</v>
      </c>
      <c r="J210" s="13">
        <f t="shared" si="25"/>
        <v>1.9857613703875038E-5</v>
      </c>
    </row>
    <row r="211" spans="1:10" ht="39" customHeight="1" x14ac:dyDescent="0.2">
      <c r="A211" s="9" t="s">
        <v>599</v>
      </c>
      <c r="B211" s="11" t="s">
        <v>600</v>
      </c>
      <c r="C211" s="9" t="s">
        <v>29</v>
      </c>
      <c r="D211" s="9" t="s">
        <v>601</v>
      </c>
      <c r="E211" s="10" t="s">
        <v>67</v>
      </c>
      <c r="F211" s="11">
        <v>5</v>
      </c>
      <c r="G211" s="12">
        <v>595.27</v>
      </c>
      <c r="H211" s="12">
        <f t="shared" si="26"/>
        <v>727.59</v>
      </c>
      <c r="I211" s="12">
        <f t="shared" si="27"/>
        <v>3637.95</v>
      </c>
      <c r="J211" s="13">
        <f t="shared" si="25"/>
        <v>3.63586520579859E-4</v>
      </c>
    </row>
    <row r="212" spans="1:10" ht="26.1" customHeight="1" x14ac:dyDescent="0.2">
      <c r="A212" s="9" t="s">
        <v>602</v>
      </c>
      <c r="B212" s="11" t="s">
        <v>577</v>
      </c>
      <c r="C212" s="9" t="s">
        <v>29</v>
      </c>
      <c r="D212" s="9" t="s">
        <v>578</v>
      </c>
      <c r="E212" s="10" t="s">
        <v>67</v>
      </c>
      <c r="F212" s="11">
        <v>1</v>
      </c>
      <c r="G212" s="12">
        <v>71.87</v>
      </c>
      <c r="H212" s="12">
        <f t="shared" si="26"/>
        <v>87.84</v>
      </c>
      <c r="I212" s="12">
        <f t="shared" si="27"/>
        <v>87.84</v>
      </c>
      <c r="J212" s="13">
        <f t="shared" si="25"/>
        <v>8.7789661671366619E-6</v>
      </c>
    </row>
    <row r="213" spans="1:10" ht="39" customHeight="1" x14ac:dyDescent="0.2">
      <c r="A213" s="9" t="s">
        <v>603</v>
      </c>
      <c r="B213" s="11" t="s">
        <v>604</v>
      </c>
      <c r="C213" s="9" t="s">
        <v>29</v>
      </c>
      <c r="D213" s="9" t="s">
        <v>605</v>
      </c>
      <c r="E213" s="10" t="s">
        <v>67</v>
      </c>
      <c r="F213" s="11">
        <v>4</v>
      </c>
      <c r="G213" s="12">
        <v>948.02</v>
      </c>
      <c r="H213" s="12">
        <f t="shared" si="26"/>
        <v>1158.76</v>
      </c>
      <c r="I213" s="12">
        <f t="shared" si="27"/>
        <v>4635.04</v>
      </c>
      <c r="J213" s="13">
        <f t="shared" si="25"/>
        <v>4.6323838050233508E-4</v>
      </c>
    </row>
    <row r="214" spans="1:10" ht="26.1" customHeight="1" x14ac:dyDescent="0.2">
      <c r="A214" s="9" t="s">
        <v>606</v>
      </c>
      <c r="B214" s="11" t="s">
        <v>607</v>
      </c>
      <c r="C214" s="9" t="s">
        <v>22</v>
      </c>
      <c r="D214" s="9" t="s">
        <v>608</v>
      </c>
      <c r="E214" s="10" t="s">
        <v>67</v>
      </c>
      <c r="F214" s="11">
        <v>1</v>
      </c>
      <c r="G214" s="12">
        <v>7570.89</v>
      </c>
      <c r="H214" s="12">
        <f t="shared" si="26"/>
        <v>9253.89</v>
      </c>
      <c r="I214" s="12">
        <f t="shared" si="27"/>
        <v>9253.89</v>
      </c>
      <c r="J214" s="13">
        <f t="shared" si="25"/>
        <v>9.2485868880241666E-4</v>
      </c>
    </row>
    <row r="215" spans="1:10" ht="26.1" customHeight="1" x14ac:dyDescent="0.2">
      <c r="A215" s="9" t="s">
        <v>606</v>
      </c>
      <c r="B215" s="11" t="s">
        <v>609</v>
      </c>
      <c r="C215" s="9" t="s">
        <v>29</v>
      </c>
      <c r="D215" s="9" t="s">
        <v>610</v>
      </c>
      <c r="E215" s="10" t="s">
        <v>67</v>
      </c>
      <c r="F215" s="11">
        <v>1</v>
      </c>
      <c r="G215" s="12">
        <v>1181.8599999999999</v>
      </c>
      <c r="H215" s="12">
        <f t="shared" si="26"/>
        <v>1444.58</v>
      </c>
      <c r="I215" s="12">
        <f t="shared" si="27"/>
        <v>1444.58</v>
      </c>
      <c r="J215" s="13">
        <f t="shared" si="25"/>
        <v>1.4437521568445218E-4</v>
      </c>
    </row>
    <row r="216" spans="1:10" ht="26.1" customHeight="1" x14ac:dyDescent="0.2">
      <c r="A216" s="9" t="s">
        <v>611</v>
      </c>
      <c r="B216" s="11" t="s">
        <v>612</v>
      </c>
      <c r="C216" s="9" t="s">
        <v>22</v>
      </c>
      <c r="D216" s="9" t="s">
        <v>613</v>
      </c>
      <c r="E216" s="10" t="s">
        <v>67</v>
      </c>
      <c r="F216" s="11">
        <v>44</v>
      </c>
      <c r="G216" s="12">
        <v>61.75</v>
      </c>
      <c r="H216" s="12">
        <f t="shared" si="26"/>
        <v>75.47</v>
      </c>
      <c r="I216" s="12">
        <f t="shared" si="27"/>
        <v>3320.68</v>
      </c>
      <c r="J216" s="13">
        <f t="shared" si="25"/>
        <v>3.3187770232112211E-4</v>
      </c>
    </row>
    <row r="217" spans="1:10" ht="26.1" customHeight="1" x14ac:dyDescent="0.2">
      <c r="A217" s="9" t="s">
        <v>614</v>
      </c>
      <c r="B217" s="11" t="s">
        <v>615</v>
      </c>
      <c r="C217" s="9" t="s">
        <v>22</v>
      </c>
      <c r="D217" s="9" t="s">
        <v>616</v>
      </c>
      <c r="E217" s="10" t="s">
        <v>67</v>
      </c>
      <c r="F217" s="11">
        <v>1</v>
      </c>
      <c r="G217" s="12">
        <v>148.22999999999999</v>
      </c>
      <c r="H217" s="12">
        <f t="shared" si="26"/>
        <v>181.18</v>
      </c>
      <c r="I217" s="12">
        <f t="shared" si="27"/>
        <v>181.18</v>
      </c>
      <c r="J217" s="13">
        <f t="shared" si="25"/>
        <v>1.810761714665096E-5</v>
      </c>
    </row>
    <row r="218" spans="1:10" ht="26.1" customHeight="1" x14ac:dyDescent="0.2">
      <c r="A218" s="9" t="s">
        <v>617</v>
      </c>
      <c r="B218" s="11" t="s">
        <v>618</v>
      </c>
      <c r="C218" s="9" t="s">
        <v>22</v>
      </c>
      <c r="D218" s="9" t="s">
        <v>619</v>
      </c>
      <c r="E218" s="10" t="s">
        <v>67</v>
      </c>
      <c r="F218" s="11">
        <v>2</v>
      </c>
      <c r="G218" s="12">
        <v>296.76</v>
      </c>
      <c r="H218" s="12">
        <f t="shared" si="26"/>
        <v>362.72</v>
      </c>
      <c r="I218" s="12">
        <f t="shared" si="27"/>
        <v>725.44</v>
      </c>
      <c r="J218" s="13">
        <f t="shared" si="25"/>
        <v>7.250242732567874E-5</v>
      </c>
    </row>
    <row r="219" spans="1:10" ht="26.1" customHeight="1" x14ac:dyDescent="0.2">
      <c r="A219" s="9" t="s">
        <v>620</v>
      </c>
      <c r="B219" s="11" t="s">
        <v>621</v>
      </c>
      <c r="C219" s="9" t="s">
        <v>22</v>
      </c>
      <c r="D219" s="9" t="s">
        <v>622</v>
      </c>
      <c r="E219" s="10" t="s">
        <v>67</v>
      </c>
      <c r="F219" s="11">
        <v>3</v>
      </c>
      <c r="G219" s="12">
        <v>475.36</v>
      </c>
      <c r="H219" s="12">
        <f t="shared" si="26"/>
        <v>581.03</v>
      </c>
      <c r="I219" s="12">
        <f t="shared" si="27"/>
        <v>1743.09</v>
      </c>
      <c r="J219" s="13">
        <f t="shared" si="25"/>
        <v>1.7420910901951551E-4</v>
      </c>
    </row>
    <row r="220" spans="1:10" ht="26.1" customHeight="1" x14ac:dyDescent="0.2">
      <c r="A220" s="9" t="s">
        <v>623</v>
      </c>
      <c r="B220" s="11" t="s">
        <v>624</v>
      </c>
      <c r="C220" s="9" t="s">
        <v>29</v>
      </c>
      <c r="D220" s="9" t="s">
        <v>625</v>
      </c>
      <c r="E220" s="10" t="s">
        <v>67</v>
      </c>
      <c r="F220" s="11">
        <v>1</v>
      </c>
      <c r="G220" s="12">
        <v>91.28</v>
      </c>
      <c r="H220" s="12">
        <f t="shared" si="26"/>
        <v>111.57</v>
      </c>
      <c r="I220" s="12">
        <f t="shared" si="27"/>
        <v>111.57</v>
      </c>
      <c r="J220" s="13">
        <f t="shared" si="25"/>
        <v>1.1150606275813266E-5</v>
      </c>
    </row>
    <row r="221" spans="1:10" ht="26.1" customHeight="1" x14ac:dyDescent="0.2">
      <c r="A221" s="9" t="s">
        <v>626</v>
      </c>
      <c r="B221" s="11" t="s">
        <v>627</v>
      </c>
      <c r="C221" s="9" t="s">
        <v>22</v>
      </c>
      <c r="D221" s="9" t="s">
        <v>628</v>
      </c>
      <c r="E221" s="10" t="s">
        <v>67</v>
      </c>
      <c r="F221" s="11">
        <v>1</v>
      </c>
      <c r="G221" s="12">
        <v>315.17</v>
      </c>
      <c r="H221" s="12">
        <f t="shared" si="26"/>
        <v>385.23</v>
      </c>
      <c r="I221" s="12">
        <f t="shared" si="27"/>
        <v>385.23</v>
      </c>
      <c r="J221" s="13">
        <f t="shared" si="25"/>
        <v>3.8500923685861299E-5</v>
      </c>
    </row>
    <row r="222" spans="1:10" ht="26.1" customHeight="1" x14ac:dyDescent="0.2">
      <c r="A222" s="9" t="s">
        <v>629</v>
      </c>
      <c r="B222" s="11" t="s">
        <v>630</v>
      </c>
      <c r="C222" s="9" t="s">
        <v>22</v>
      </c>
      <c r="D222" s="9" t="s">
        <v>631</v>
      </c>
      <c r="E222" s="10" t="s">
        <v>67</v>
      </c>
      <c r="F222" s="11">
        <v>1</v>
      </c>
      <c r="G222" s="12">
        <v>239.46</v>
      </c>
      <c r="H222" s="12">
        <f t="shared" si="26"/>
        <v>292.69</v>
      </c>
      <c r="I222" s="12">
        <f t="shared" si="27"/>
        <v>292.69</v>
      </c>
      <c r="J222" s="13">
        <f t="shared" si="25"/>
        <v>2.9252226860874654E-5</v>
      </c>
    </row>
    <row r="223" spans="1:10" ht="39" customHeight="1" x14ac:dyDescent="0.2">
      <c r="A223" s="9" t="s">
        <v>632</v>
      </c>
      <c r="B223" s="11" t="s">
        <v>633</v>
      </c>
      <c r="C223" s="9" t="s">
        <v>22</v>
      </c>
      <c r="D223" s="9" t="s">
        <v>634</v>
      </c>
      <c r="E223" s="10" t="s">
        <v>67</v>
      </c>
      <c r="F223" s="11">
        <v>1</v>
      </c>
      <c r="G223" s="12">
        <v>204.48</v>
      </c>
      <c r="H223" s="12">
        <f t="shared" si="26"/>
        <v>249.93</v>
      </c>
      <c r="I223" s="12">
        <f t="shared" si="27"/>
        <v>249.93</v>
      </c>
      <c r="J223" s="13">
        <f t="shared" si="25"/>
        <v>2.4978677301371425E-5</v>
      </c>
    </row>
    <row r="224" spans="1:10" ht="26.1" customHeight="1" x14ac:dyDescent="0.2">
      <c r="A224" s="9" t="s">
        <v>635</v>
      </c>
      <c r="B224" s="11" t="s">
        <v>636</v>
      </c>
      <c r="C224" s="9" t="s">
        <v>22</v>
      </c>
      <c r="D224" s="9" t="s">
        <v>637</v>
      </c>
      <c r="E224" s="10" t="s">
        <v>67</v>
      </c>
      <c r="F224" s="11">
        <v>1</v>
      </c>
      <c r="G224" s="12">
        <v>402.55</v>
      </c>
      <c r="H224" s="12">
        <f t="shared" si="26"/>
        <v>492.03</v>
      </c>
      <c r="I224" s="12">
        <f t="shared" si="27"/>
        <v>492.03</v>
      </c>
      <c r="J224" s="13">
        <f t="shared" si="25"/>
        <v>4.9174803315303411E-5</v>
      </c>
    </row>
    <row r="225" spans="1:10" ht="26.1" customHeight="1" x14ac:dyDescent="0.2">
      <c r="A225" s="9" t="s">
        <v>638</v>
      </c>
      <c r="B225" s="11" t="s">
        <v>639</v>
      </c>
      <c r="C225" s="9" t="s">
        <v>22</v>
      </c>
      <c r="D225" s="9" t="s">
        <v>640</v>
      </c>
      <c r="E225" s="10" t="s">
        <v>641</v>
      </c>
      <c r="F225" s="11">
        <v>2</v>
      </c>
      <c r="G225" s="12">
        <v>321.25</v>
      </c>
      <c r="H225" s="12">
        <f t="shared" si="26"/>
        <v>392.66</v>
      </c>
      <c r="I225" s="12">
        <f t="shared" si="27"/>
        <v>785.32</v>
      </c>
      <c r="J225" s="13">
        <f t="shared" si="25"/>
        <v>7.8486995792073806E-5</v>
      </c>
    </row>
    <row r="226" spans="1:10" ht="24" customHeight="1" x14ac:dyDescent="0.2">
      <c r="A226" s="5" t="s">
        <v>642</v>
      </c>
      <c r="B226" s="5"/>
      <c r="C226" s="5"/>
      <c r="D226" s="5" t="s">
        <v>643</v>
      </c>
      <c r="E226" s="5"/>
      <c r="F226" s="6"/>
      <c r="G226" s="5"/>
      <c r="H226" s="5"/>
      <c r="I226" s="7">
        <v>121596.43</v>
      </c>
      <c r="J226" s="8">
        <f t="shared" si="25"/>
        <v>1.2152674692789177E-2</v>
      </c>
    </row>
    <row r="227" spans="1:10" ht="26.1" customHeight="1" x14ac:dyDescent="0.2">
      <c r="A227" s="9" t="s">
        <v>644</v>
      </c>
      <c r="B227" s="11" t="s">
        <v>645</v>
      </c>
      <c r="C227" s="9" t="s">
        <v>22</v>
      </c>
      <c r="D227" s="9" t="s">
        <v>646</v>
      </c>
      <c r="E227" s="10" t="s">
        <v>67</v>
      </c>
      <c r="F227" s="11">
        <v>86</v>
      </c>
      <c r="G227" s="12">
        <v>47.26</v>
      </c>
      <c r="H227" s="12">
        <f>TRUNC(G227 * (1 + 22.23 / 100), 2)</f>
        <v>57.76</v>
      </c>
      <c r="I227" s="12">
        <f>TRUNC(F227 * H227, 2)</f>
        <v>4967.3599999999997</v>
      </c>
      <c r="J227" s="13">
        <f t="shared" si="25"/>
        <v>4.9645133629312342E-4</v>
      </c>
    </row>
    <row r="228" spans="1:10" ht="26.1" customHeight="1" x14ac:dyDescent="0.2">
      <c r="A228" s="9" t="s">
        <v>647</v>
      </c>
      <c r="B228" s="11" t="s">
        <v>648</v>
      </c>
      <c r="C228" s="9" t="s">
        <v>22</v>
      </c>
      <c r="D228" s="9" t="s">
        <v>649</v>
      </c>
      <c r="E228" s="10" t="s">
        <v>67</v>
      </c>
      <c r="F228" s="11">
        <v>409</v>
      </c>
      <c r="G228" s="12">
        <v>207.08</v>
      </c>
      <c r="H228" s="12">
        <f>TRUNC(G228 * (1 + 22.23 / 100), 2)</f>
        <v>253.11</v>
      </c>
      <c r="I228" s="12">
        <f>TRUNC(F228 * H228, 2)</f>
        <v>103521.99</v>
      </c>
      <c r="J228" s="13">
        <f t="shared" si="25"/>
        <v>1.0346266481838113E-2</v>
      </c>
    </row>
    <row r="229" spans="1:10" ht="39" customHeight="1" x14ac:dyDescent="0.2">
      <c r="A229" s="9" t="s">
        <v>650</v>
      </c>
      <c r="B229" s="11" t="s">
        <v>651</v>
      </c>
      <c r="C229" s="9" t="s">
        <v>29</v>
      </c>
      <c r="D229" s="9" t="s">
        <v>652</v>
      </c>
      <c r="E229" s="10" t="s">
        <v>67</v>
      </c>
      <c r="F229" s="11">
        <v>41</v>
      </c>
      <c r="G229" s="12">
        <v>205.91</v>
      </c>
      <c r="H229" s="12">
        <f>TRUNC(G229 * (1 + 22.23 / 100), 2)</f>
        <v>251.68</v>
      </c>
      <c r="I229" s="12">
        <f>TRUNC(F229 * H229, 2)</f>
        <v>10318.879999999999</v>
      </c>
      <c r="J229" s="13">
        <f t="shared" si="25"/>
        <v>1.0312966575904275E-3</v>
      </c>
    </row>
    <row r="230" spans="1:10" ht="39" customHeight="1" x14ac:dyDescent="0.2">
      <c r="A230" s="9" t="s">
        <v>653</v>
      </c>
      <c r="B230" s="11" t="s">
        <v>654</v>
      </c>
      <c r="C230" s="9" t="s">
        <v>29</v>
      </c>
      <c r="D230" s="9" t="s">
        <v>655</v>
      </c>
      <c r="E230" s="10" t="s">
        <v>67</v>
      </c>
      <c r="F230" s="11">
        <v>9</v>
      </c>
      <c r="G230" s="12">
        <v>198.09</v>
      </c>
      <c r="H230" s="12">
        <f>TRUNC(G230 * (1 + 22.23 / 100), 2)</f>
        <v>242.12</v>
      </c>
      <c r="I230" s="12">
        <f>TRUNC(F230 * H230, 2)</f>
        <v>2179.08</v>
      </c>
      <c r="J230" s="13">
        <f t="shared" si="25"/>
        <v>2.1778312381015661E-4</v>
      </c>
    </row>
    <row r="231" spans="1:10" ht="39" customHeight="1" x14ac:dyDescent="0.2">
      <c r="A231" s="9" t="s">
        <v>656</v>
      </c>
      <c r="B231" s="11" t="s">
        <v>657</v>
      </c>
      <c r="C231" s="9" t="s">
        <v>29</v>
      </c>
      <c r="D231" s="9" t="s">
        <v>658</v>
      </c>
      <c r="E231" s="10" t="s">
        <v>67</v>
      </c>
      <c r="F231" s="11">
        <v>36</v>
      </c>
      <c r="G231" s="12">
        <v>13.85</v>
      </c>
      <c r="H231" s="12">
        <f>TRUNC(G231 * (1 + 22.23 / 100), 2)</f>
        <v>16.920000000000002</v>
      </c>
      <c r="I231" s="12">
        <f>TRUNC(F231 * H231, 2)</f>
        <v>609.12</v>
      </c>
      <c r="J231" s="13">
        <f t="shared" si="25"/>
        <v>6.0877093257357505E-5</v>
      </c>
    </row>
    <row r="232" spans="1:10" ht="24" customHeight="1" x14ac:dyDescent="0.2">
      <c r="A232" s="5" t="s">
        <v>659</v>
      </c>
      <c r="B232" s="5"/>
      <c r="C232" s="5"/>
      <c r="D232" s="5" t="s">
        <v>660</v>
      </c>
      <c r="E232" s="5"/>
      <c r="F232" s="6"/>
      <c r="G232" s="5"/>
      <c r="H232" s="5"/>
      <c r="I232" s="7">
        <v>5131.68</v>
      </c>
      <c r="J232" s="8">
        <f t="shared" si="25"/>
        <v>5.128739196331041E-4</v>
      </c>
    </row>
    <row r="233" spans="1:10" ht="39" customHeight="1" x14ac:dyDescent="0.2">
      <c r="A233" s="9" t="s">
        <v>661</v>
      </c>
      <c r="B233" s="11" t="s">
        <v>458</v>
      </c>
      <c r="C233" s="9" t="s">
        <v>29</v>
      </c>
      <c r="D233" s="9" t="s">
        <v>459</v>
      </c>
      <c r="E233" s="10" t="s">
        <v>63</v>
      </c>
      <c r="F233" s="11">
        <v>135</v>
      </c>
      <c r="G233" s="12">
        <v>19.809999999999999</v>
      </c>
      <c r="H233" s="12">
        <f>TRUNC(G233 * (1 + 22.23 / 100), 2)</f>
        <v>24.21</v>
      </c>
      <c r="I233" s="12">
        <f>TRUNC(F233 * H233, 2)</f>
        <v>3268.35</v>
      </c>
      <c r="J233" s="13">
        <f t="shared" si="25"/>
        <v>3.2664770118808183E-4</v>
      </c>
    </row>
    <row r="234" spans="1:10" ht="26.1" customHeight="1" x14ac:dyDescent="0.2">
      <c r="A234" s="9" t="s">
        <v>662</v>
      </c>
      <c r="B234" s="11" t="s">
        <v>663</v>
      </c>
      <c r="C234" s="9" t="s">
        <v>22</v>
      </c>
      <c r="D234" s="9" t="s">
        <v>664</v>
      </c>
      <c r="E234" s="10" t="s">
        <v>63</v>
      </c>
      <c r="F234" s="11">
        <v>141</v>
      </c>
      <c r="G234" s="12">
        <v>9.35</v>
      </c>
      <c r="H234" s="12">
        <f>TRUNC(G234 * (1 + 22.23 / 100), 2)</f>
        <v>11.42</v>
      </c>
      <c r="I234" s="12">
        <f>TRUNC(F234 * H234, 2)</f>
        <v>1610.22</v>
      </c>
      <c r="J234" s="13">
        <f t="shared" si="25"/>
        <v>1.6092972337940342E-4</v>
      </c>
    </row>
    <row r="235" spans="1:10" ht="39" customHeight="1" x14ac:dyDescent="0.2">
      <c r="A235" s="9" t="s">
        <v>665</v>
      </c>
      <c r="B235" s="11" t="s">
        <v>666</v>
      </c>
      <c r="C235" s="9" t="s">
        <v>29</v>
      </c>
      <c r="D235" s="9" t="s">
        <v>667</v>
      </c>
      <c r="E235" s="10" t="s">
        <v>67</v>
      </c>
      <c r="F235" s="11">
        <v>13</v>
      </c>
      <c r="G235" s="12">
        <v>15.93</v>
      </c>
      <c r="H235" s="12">
        <f>TRUNC(G235 * (1 + 22.23 / 100), 2)</f>
        <v>19.47</v>
      </c>
      <c r="I235" s="12">
        <f>TRUNC(F235 * H235, 2)</f>
        <v>253.11</v>
      </c>
      <c r="J235" s="13">
        <f t="shared" si="25"/>
        <v>2.529649506561886E-5</v>
      </c>
    </row>
    <row r="236" spans="1:10" ht="24" customHeight="1" x14ac:dyDescent="0.2">
      <c r="A236" s="5" t="s">
        <v>668</v>
      </c>
      <c r="B236" s="5"/>
      <c r="C236" s="5"/>
      <c r="D236" s="5" t="s">
        <v>669</v>
      </c>
      <c r="E236" s="5"/>
      <c r="F236" s="6"/>
      <c r="G236" s="5"/>
      <c r="H236" s="5"/>
      <c r="I236" s="7">
        <v>1093354.97</v>
      </c>
      <c r="J236" s="8">
        <f t="shared" si="25"/>
        <v>0.10927284028120127</v>
      </c>
    </row>
    <row r="237" spans="1:10" ht="24" customHeight="1" x14ac:dyDescent="0.2">
      <c r="A237" s="5" t="s">
        <v>670</v>
      </c>
      <c r="B237" s="5"/>
      <c r="C237" s="5"/>
      <c r="D237" s="5" t="s">
        <v>436</v>
      </c>
      <c r="E237" s="5"/>
      <c r="F237" s="6"/>
      <c r="G237" s="5"/>
      <c r="H237" s="5"/>
      <c r="I237" s="7">
        <v>33741.129999999997</v>
      </c>
      <c r="J237" s="8">
        <f t="shared" si="25"/>
        <v>3.3721794024471744E-3</v>
      </c>
    </row>
    <row r="238" spans="1:10" ht="51.95" customHeight="1" x14ac:dyDescent="0.2">
      <c r="A238" s="9" t="s">
        <v>671</v>
      </c>
      <c r="B238" s="11" t="s">
        <v>438</v>
      </c>
      <c r="C238" s="9" t="s">
        <v>29</v>
      </c>
      <c r="D238" s="9" t="s">
        <v>439</v>
      </c>
      <c r="E238" s="10" t="s">
        <v>63</v>
      </c>
      <c r="F238" s="11">
        <v>204.06</v>
      </c>
      <c r="G238" s="12">
        <v>51.09</v>
      </c>
      <c r="H238" s="12">
        <f t="shared" ref="H238:H249" si="28">TRUNC(G238 * (1 + 22.23 / 100), 2)</f>
        <v>62.44</v>
      </c>
      <c r="I238" s="12">
        <f t="shared" ref="I238:I249" si="29">TRUNC(F238 * H238, 2)</f>
        <v>12741.5</v>
      </c>
      <c r="J238" s="13">
        <f t="shared" si="25"/>
        <v>1.2734198248926659E-3</v>
      </c>
    </row>
    <row r="239" spans="1:10" ht="26.1" customHeight="1" x14ac:dyDescent="0.2">
      <c r="A239" s="9" t="s">
        <v>672</v>
      </c>
      <c r="B239" s="11" t="s">
        <v>450</v>
      </c>
      <c r="C239" s="9" t="s">
        <v>22</v>
      </c>
      <c r="D239" s="9" t="s">
        <v>451</v>
      </c>
      <c r="E239" s="10" t="s">
        <v>67</v>
      </c>
      <c r="F239" s="11">
        <v>73</v>
      </c>
      <c r="G239" s="12">
        <v>50.68</v>
      </c>
      <c r="H239" s="12">
        <f t="shared" si="28"/>
        <v>61.94</v>
      </c>
      <c r="I239" s="12">
        <f t="shared" si="29"/>
        <v>4521.62</v>
      </c>
      <c r="J239" s="13">
        <f t="shared" si="25"/>
        <v>4.519028802441766E-4</v>
      </c>
    </row>
    <row r="240" spans="1:10" ht="26.1" customHeight="1" x14ac:dyDescent="0.2">
      <c r="A240" s="9" t="s">
        <v>673</v>
      </c>
      <c r="B240" s="11" t="s">
        <v>674</v>
      </c>
      <c r="C240" s="9" t="s">
        <v>22</v>
      </c>
      <c r="D240" s="9" t="s">
        <v>675</v>
      </c>
      <c r="E240" s="10" t="s">
        <v>63</v>
      </c>
      <c r="F240" s="11">
        <v>2.4</v>
      </c>
      <c r="G240" s="12">
        <v>59.76</v>
      </c>
      <c r="H240" s="12">
        <f t="shared" si="28"/>
        <v>73.040000000000006</v>
      </c>
      <c r="I240" s="12">
        <f t="shared" si="29"/>
        <v>175.29</v>
      </c>
      <c r="J240" s="13">
        <f t="shared" si="25"/>
        <v>1.751895468394109E-5</v>
      </c>
    </row>
    <row r="241" spans="1:10" ht="26.1" customHeight="1" x14ac:dyDescent="0.2">
      <c r="A241" s="9" t="s">
        <v>676</v>
      </c>
      <c r="B241" s="11" t="s">
        <v>677</v>
      </c>
      <c r="C241" s="9" t="s">
        <v>22</v>
      </c>
      <c r="D241" s="9" t="s">
        <v>678</v>
      </c>
      <c r="E241" s="10" t="s">
        <v>63</v>
      </c>
      <c r="F241" s="11">
        <v>133.30000000000001</v>
      </c>
      <c r="G241" s="12">
        <v>63.75</v>
      </c>
      <c r="H241" s="12">
        <f t="shared" si="28"/>
        <v>77.92</v>
      </c>
      <c r="I241" s="12">
        <f t="shared" si="29"/>
        <v>10386.73</v>
      </c>
      <c r="J241" s="13">
        <f t="shared" si="25"/>
        <v>1.0380777693213045E-3</v>
      </c>
    </row>
    <row r="242" spans="1:10" ht="24" customHeight="1" x14ac:dyDescent="0.2">
      <c r="A242" s="9" t="s">
        <v>679</v>
      </c>
      <c r="B242" s="11" t="s">
        <v>441</v>
      </c>
      <c r="C242" s="9" t="s">
        <v>22</v>
      </c>
      <c r="D242" s="9" t="s">
        <v>442</v>
      </c>
      <c r="E242" s="10" t="s">
        <v>63</v>
      </c>
      <c r="F242" s="11">
        <v>3.5</v>
      </c>
      <c r="G242" s="12">
        <v>72.58</v>
      </c>
      <c r="H242" s="12">
        <f t="shared" si="28"/>
        <v>88.71</v>
      </c>
      <c r="I242" s="12">
        <f t="shared" si="29"/>
        <v>310.48</v>
      </c>
      <c r="J242" s="13">
        <f t="shared" si="25"/>
        <v>3.103020737218341E-5</v>
      </c>
    </row>
    <row r="243" spans="1:10" ht="26.1" customHeight="1" x14ac:dyDescent="0.2">
      <c r="A243" s="9" t="s">
        <v>680</v>
      </c>
      <c r="B243" s="11" t="s">
        <v>681</v>
      </c>
      <c r="C243" s="9" t="s">
        <v>22</v>
      </c>
      <c r="D243" s="9" t="s">
        <v>682</v>
      </c>
      <c r="E243" s="10" t="s">
        <v>63</v>
      </c>
      <c r="F243" s="11">
        <v>1.7</v>
      </c>
      <c r="G243" s="12">
        <v>84.5</v>
      </c>
      <c r="H243" s="12">
        <f t="shared" si="28"/>
        <v>103.28</v>
      </c>
      <c r="I243" s="12">
        <f t="shared" si="29"/>
        <v>175.57</v>
      </c>
      <c r="J243" s="13">
        <f t="shared" si="25"/>
        <v>1.7546938638025769E-5</v>
      </c>
    </row>
    <row r="244" spans="1:10" ht="26.1" customHeight="1" x14ac:dyDescent="0.2">
      <c r="A244" s="9" t="s">
        <v>683</v>
      </c>
      <c r="B244" s="11" t="s">
        <v>684</v>
      </c>
      <c r="C244" s="9" t="s">
        <v>22</v>
      </c>
      <c r="D244" s="9" t="s">
        <v>685</v>
      </c>
      <c r="E244" s="10" t="s">
        <v>63</v>
      </c>
      <c r="F244" s="11">
        <v>63.7</v>
      </c>
      <c r="G244" s="12">
        <v>49.48</v>
      </c>
      <c r="H244" s="12">
        <f t="shared" si="28"/>
        <v>60.47</v>
      </c>
      <c r="I244" s="12">
        <f t="shared" si="29"/>
        <v>3851.93</v>
      </c>
      <c r="J244" s="13">
        <f t="shared" si="25"/>
        <v>3.8497225806214389E-4</v>
      </c>
    </row>
    <row r="245" spans="1:10" ht="24" customHeight="1" x14ac:dyDescent="0.2">
      <c r="A245" s="9" t="s">
        <v>686</v>
      </c>
      <c r="B245" s="11" t="s">
        <v>687</v>
      </c>
      <c r="C245" s="9" t="s">
        <v>22</v>
      </c>
      <c r="D245" s="9" t="s">
        <v>688</v>
      </c>
      <c r="E245" s="10" t="s">
        <v>67</v>
      </c>
      <c r="F245" s="11">
        <v>3</v>
      </c>
      <c r="G245" s="12">
        <v>124.85</v>
      </c>
      <c r="H245" s="12">
        <f t="shared" si="28"/>
        <v>152.6</v>
      </c>
      <c r="I245" s="12">
        <f t="shared" si="29"/>
        <v>457.8</v>
      </c>
      <c r="J245" s="13">
        <f t="shared" si="25"/>
        <v>4.5753764928451317E-5</v>
      </c>
    </row>
    <row r="246" spans="1:10" ht="39" customHeight="1" x14ac:dyDescent="0.2">
      <c r="A246" s="9" t="s">
        <v>689</v>
      </c>
      <c r="B246" s="11" t="s">
        <v>690</v>
      </c>
      <c r="C246" s="9" t="s">
        <v>22</v>
      </c>
      <c r="D246" s="9" t="s">
        <v>691</v>
      </c>
      <c r="E246" s="10" t="s">
        <v>24</v>
      </c>
      <c r="F246" s="11">
        <v>7</v>
      </c>
      <c r="G246" s="12">
        <v>44.78</v>
      </c>
      <c r="H246" s="12">
        <f t="shared" si="28"/>
        <v>54.73</v>
      </c>
      <c r="I246" s="12">
        <f t="shared" si="29"/>
        <v>383.11</v>
      </c>
      <c r="J246" s="13">
        <f t="shared" si="25"/>
        <v>3.8289045176363009E-5</v>
      </c>
    </row>
    <row r="247" spans="1:10" ht="26.1" customHeight="1" x14ac:dyDescent="0.2">
      <c r="A247" s="9" t="s">
        <v>692</v>
      </c>
      <c r="B247" s="11" t="s">
        <v>693</v>
      </c>
      <c r="C247" s="9" t="s">
        <v>22</v>
      </c>
      <c r="D247" s="9" t="s">
        <v>694</v>
      </c>
      <c r="E247" s="10" t="s">
        <v>67</v>
      </c>
      <c r="F247" s="11">
        <v>3</v>
      </c>
      <c r="G247" s="12">
        <v>93.98</v>
      </c>
      <c r="H247" s="12">
        <f t="shared" si="28"/>
        <v>114.87</v>
      </c>
      <c r="I247" s="12">
        <f t="shared" si="29"/>
        <v>344.61</v>
      </c>
      <c r="J247" s="13">
        <f t="shared" si="25"/>
        <v>3.444125148971955E-5</v>
      </c>
    </row>
    <row r="248" spans="1:10" ht="26.1" customHeight="1" x14ac:dyDescent="0.2">
      <c r="A248" s="9" t="s">
        <v>695</v>
      </c>
      <c r="B248" s="11" t="s">
        <v>444</v>
      </c>
      <c r="C248" s="9" t="s">
        <v>22</v>
      </c>
      <c r="D248" s="9" t="s">
        <v>445</v>
      </c>
      <c r="E248" s="10" t="s">
        <v>67</v>
      </c>
      <c r="F248" s="11">
        <v>1</v>
      </c>
      <c r="G248" s="12">
        <v>39.18</v>
      </c>
      <c r="H248" s="12">
        <f t="shared" si="28"/>
        <v>47.88</v>
      </c>
      <c r="I248" s="12">
        <f t="shared" si="29"/>
        <v>47.88</v>
      </c>
      <c r="J248" s="13">
        <f t="shared" si="25"/>
        <v>4.7852561484802299E-6</v>
      </c>
    </row>
    <row r="249" spans="1:10" ht="26.1" customHeight="1" x14ac:dyDescent="0.2">
      <c r="A249" s="9" t="s">
        <v>696</v>
      </c>
      <c r="B249" s="11" t="s">
        <v>697</v>
      </c>
      <c r="C249" s="9" t="s">
        <v>22</v>
      </c>
      <c r="D249" s="9" t="s">
        <v>698</v>
      </c>
      <c r="E249" s="10" t="s">
        <v>67</v>
      </c>
      <c r="F249" s="11">
        <v>3</v>
      </c>
      <c r="G249" s="12">
        <v>93.98</v>
      </c>
      <c r="H249" s="12">
        <f t="shared" si="28"/>
        <v>114.87</v>
      </c>
      <c r="I249" s="12">
        <f t="shared" si="29"/>
        <v>344.61</v>
      </c>
      <c r="J249" s="13">
        <f t="shared" si="25"/>
        <v>3.444125148971955E-5</v>
      </c>
    </row>
    <row r="250" spans="1:10" ht="24" customHeight="1" x14ac:dyDescent="0.2">
      <c r="A250" s="5" t="s">
        <v>699</v>
      </c>
      <c r="B250" s="5"/>
      <c r="C250" s="5"/>
      <c r="D250" s="5" t="s">
        <v>700</v>
      </c>
      <c r="E250" s="5"/>
      <c r="F250" s="6"/>
      <c r="G250" s="5"/>
      <c r="H250" s="5"/>
      <c r="I250" s="7">
        <v>28388.31</v>
      </c>
      <c r="J250" s="8">
        <f t="shared" si="25"/>
        <v>2.8372041556487633E-3</v>
      </c>
    </row>
    <row r="251" spans="1:10" ht="39" customHeight="1" x14ac:dyDescent="0.2">
      <c r="A251" s="9" t="s">
        <v>701</v>
      </c>
      <c r="B251" s="11" t="s">
        <v>458</v>
      </c>
      <c r="C251" s="9" t="s">
        <v>29</v>
      </c>
      <c r="D251" s="9" t="s">
        <v>459</v>
      </c>
      <c r="E251" s="10" t="s">
        <v>63</v>
      </c>
      <c r="F251" s="11">
        <v>587.29999999999995</v>
      </c>
      <c r="G251" s="12">
        <v>19.809999999999999</v>
      </c>
      <c r="H251" s="12">
        <f>TRUNC(G251 * (1 + 22.23 / 100), 2)</f>
        <v>24.21</v>
      </c>
      <c r="I251" s="12">
        <f>TRUNC(F251 * H251, 2)</f>
        <v>14218.53</v>
      </c>
      <c r="J251" s="13">
        <f t="shared" si="25"/>
        <v>1.4210381809701463E-3</v>
      </c>
    </row>
    <row r="252" spans="1:10" ht="39" customHeight="1" x14ac:dyDescent="0.2">
      <c r="A252" s="9" t="s">
        <v>702</v>
      </c>
      <c r="B252" s="11" t="s">
        <v>455</v>
      </c>
      <c r="C252" s="9" t="s">
        <v>29</v>
      </c>
      <c r="D252" s="9" t="s">
        <v>456</v>
      </c>
      <c r="E252" s="10" t="s">
        <v>63</v>
      </c>
      <c r="F252" s="11">
        <v>684.2</v>
      </c>
      <c r="G252" s="12">
        <v>16.95</v>
      </c>
      <c r="H252" s="12">
        <f>TRUNC(G252 * (1 + 22.23 / 100), 2)</f>
        <v>20.71</v>
      </c>
      <c r="I252" s="12">
        <f>TRUNC(F252 * H252, 2)</f>
        <v>14169.78</v>
      </c>
      <c r="J252" s="13">
        <f t="shared" si="25"/>
        <v>1.4161659746786172E-3</v>
      </c>
    </row>
    <row r="253" spans="1:10" ht="24" customHeight="1" x14ac:dyDescent="0.2">
      <c r="A253" s="5" t="s">
        <v>703</v>
      </c>
      <c r="B253" s="5"/>
      <c r="C253" s="5"/>
      <c r="D253" s="5" t="s">
        <v>704</v>
      </c>
      <c r="E253" s="5"/>
      <c r="F253" s="6"/>
      <c r="G253" s="5"/>
      <c r="H253" s="5"/>
      <c r="I253" s="7">
        <v>103899.22</v>
      </c>
      <c r="J253" s="8">
        <f t="shared" si="25"/>
        <v>1.0383967863978697E-2</v>
      </c>
    </row>
    <row r="254" spans="1:10" ht="26.1" customHeight="1" x14ac:dyDescent="0.2">
      <c r="A254" s="9" t="s">
        <v>705</v>
      </c>
      <c r="B254" s="11" t="s">
        <v>706</v>
      </c>
      <c r="C254" s="9" t="s">
        <v>29</v>
      </c>
      <c r="D254" s="9" t="s">
        <v>707</v>
      </c>
      <c r="E254" s="10" t="s">
        <v>67</v>
      </c>
      <c r="F254" s="11">
        <v>752</v>
      </c>
      <c r="G254" s="12">
        <v>43.54</v>
      </c>
      <c r="H254" s="12">
        <f t="shared" ref="H254:H259" si="30">TRUNC(G254 * (1 + 22.23 / 100), 2)</f>
        <v>53.21</v>
      </c>
      <c r="I254" s="12">
        <f t="shared" ref="I254:I259" si="31">TRUNC(F254 * H254, 2)</f>
        <v>40013.919999999998</v>
      </c>
      <c r="J254" s="13">
        <f t="shared" si="25"/>
        <v>3.9990989286715958E-3</v>
      </c>
    </row>
    <row r="255" spans="1:10" ht="26.1" customHeight="1" x14ac:dyDescent="0.2">
      <c r="A255" s="9" t="s">
        <v>705</v>
      </c>
      <c r="B255" s="11" t="s">
        <v>708</v>
      </c>
      <c r="C255" s="9" t="s">
        <v>22</v>
      </c>
      <c r="D255" s="9" t="s">
        <v>709</v>
      </c>
      <c r="E255" s="10" t="s">
        <v>67</v>
      </c>
      <c r="F255" s="11">
        <v>71</v>
      </c>
      <c r="G255" s="12">
        <v>90.72</v>
      </c>
      <c r="H255" s="12">
        <f t="shared" si="30"/>
        <v>110.88</v>
      </c>
      <c r="I255" s="12">
        <f t="shared" si="31"/>
        <v>7872.48</v>
      </c>
      <c r="J255" s="13">
        <f t="shared" si="25"/>
        <v>7.8679685304485457E-4</v>
      </c>
    </row>
    <row r="256" spans="1:10" ht="24" customHeight="1" x14ac:dyDescent="0.2">
      <c r="A256" s="9" t="s">
        <v>710</v>
      </c>
      <c r="B256" s="11" t="s">
        <v>711</v>
      </c>
      <c r="C256" s="9" t="s">
        <v>22</v>
      </c>
      <c r="D256" s="9" t="s">
        <v>712</v>
      </c>
      <c r="E256" s="10" t="s">
        <v>67</v>
      </c>
      <c r="F256" s="11">
        <v>894</v>
      </c>
      <c r="G256" s="12">
        <v>11.01</v>
      </c>
      <c r="H256" s="12">
        <f t="shared" si="30"/>
        <v>13.45</v>
      </c>
      <c r="I256" s="12">
        <f t="shared" si="31"/>
        <v>12024.3</v>
      </c>
      <c r="J256" s="13">
        <f t="shared" si="25"/>
        <v>1.2017409253586219E-3</v>
      </c>
    </row>
    <row r="257" spans="1:10" ht="26.1" customHeight="1" x14ac:dyDescent="0.2">
      <c r="A257" s="9" t="s">
        <v>710</v>
      </c>
      <c r="B257" s="11" t="s">
        <v>713</v>
      </c>
      <c r="C257" s="9" t="s">
        <v>22</v>
      </c>
      <c r="D257" s="9" t="s">
        <v>714</v>
      </c>
      <c r="E257" s="10" t="s">
        <v>67</v>
      </c>
      <c r="F257" s="11">
        <v>894</v>
      </c>
      <c r="G257" s="12">
        <v>11.01</v>
      </c>
      <c r="H257" s="12">
        <f t="shared" si="30"/>
        <v>13.45</v>
      </c>
      <c r="I257" s="12">
        <f t="shared" si="31"/>
        <v>12024.3</v>
      </c>
      <c r="J257" s="13">
        <f t="shared" si="25"/>
        <v>1.2017409253586219E-3</v>
      </c>
    </row>
    <row r="258" spans="1:10" ht="26.1" customHeight="1" x14ac:dyDescent="0.2">
      <c r="A258" s="9" t="s">
        <v>715</v>
      </c>
      <c r="B258" s="11" t="s">
        <v>716</v>
      </c>
      <c r="C258" s="9" t="s">
        <v>29</v>
      </c>
      <c r="D258" s="9" t="s">
        <v>717</v>
      </c>
      <c r="E258" s="10" t="s">
        <v>67</v>
      </c>
      <c r="F258" s="11">
        <v>36</v>
      </c>
      <c r="G258" s="12">
        <v>42.48</v>
      </c>
      <c r="H258" s="12">
        <f t="shared" si="30"/>
        <v>51.92</v>
      </c>
      <c r="I258" s="12">
        <f t="shared" si="31"/>
        <v>1869.12</v>
      </c>
      <c r="J258" s="13">
        <f t="shared" si="25"/>
        <v>1.8680488663841617E-4</v>
      </c>
    </row>
    <row r="259" spans="1:10" ht="24" customHeight="1" x14ac:dyDescent="0.2">
      <c r="A259" s="9" t="s">
        <v>718</v>
      </c>
      <c r="B259" s="11" t="s">
        <v>555</v>
      </c>
      <c r="C259" s="9" t="s">
        <v>22</v>
      </c>
      <c r="D259" s="9" t="s">
        <v>556</v>
      </c>
      <c r="E259" s="10" t="s">
        <v>24</v>
      </c>
      <c r="F259" s="11">
        <v>35</v>
      </c>
      <c r="G259" s="12">
        <v>703.48</v>
      </c>
      <c r="H259" s="12">
        <f t="shared" si="30"/>
        <v>859.86</v>
      </c>
      <c r="I259" s="12">
        <f t="shared" si="31"/>
        <v>30095.1</v>
      </c>
      <c r="J259" s="13">
        <f t="shared" si="25"/>
        <v>3.0077853449065862E-3</v>
      </c>
    </row>
    <row r="260" spans="1:10" ht="24" customHeight="1" x14ac:dyDescent="0.2">
      <c r="A260" s="5" t="s">
        <v>719</v>
      </c>
      <c r="B260" s="5"/>
      <c r="C260" s="5"/>
      <c r="D260" s="5" t="s">
        <v>720</v>
      </c>
      <c r="E260" s="5"/>
      <c r="F260" s="6"/>
      <c r="G260" s="5"/>
      <c r="H260" s="5"/>
      <c r="I260" s="7">
        <v>196744.89</v>
      </c>
      <c r="J260" s="8">
        <f t="shared" si="25"/>
        <v>1.9663214171983426E-2</v>
      </c>
    </row>
    <row r="261" spans="1:10" ht="26.1" customHeight="1" x14ac:dyDescent="0.2">
      <c r="A261" s="9" t="s">
        <v>721</v>
      </c>
      <c r="B261" s="11" t="s">
        <v>722</v>
      </c>
      <c r="C261" s="9" t="s">
        <v>22</v>
      </c>
      <c r="D261" s="9" t="s">
        <v>723</v>
      </c>
      <c r="E261" s="10" t="s">
        <v>67</v>
      </c>
      <c r="F261" s="11">
        <v>1</v>
      </c>
      <c r="G261" s="12">
        <v>760.43</v>
      </c>
      <c r="H261" s="12">
        <f t="shared" ref="H261:H271" si="32">TRUNC(G261 * (1 + 22.23 / 100), 2)</f>
        <v>929.47</v>
      </c>
      <c r="I261" s="12">
        <f t="shared" ref="I261:I271" si="33">TRUNC(F261 * H261, 2)</f>
        <v>929.47</v>
      </c>
      <c r="J261" s="13">
        <f t="shared" ref="J261:J324" si="34">I261 / 10005733.97</f>
        <v>9.2893735011025886E-5</v>
      </c>
    </row>
    <row r="262" spans="1:10" ht="26.1" customHeight="1" x14ac:dyDescent="0.2">
      <c r="A262" s="9" t="s">
        <v>724</v>
      </c>
      <c r="B262" s="11" t="s">
        <v>725</v>
      </c>
      <c r="C262" s="9" t="s">
        <v>22</v>
      </c>
      <c r="D262" s="9" t="s">
        <v>726</v>
      </c>
      <c r="E262" s="10" t="s">
        <v>67</v>
      </c>
      <c r="F262" s="11">
        <v>3</v>
      </c>
      <c r="G262" s="12">
        <v>2483.19</v>
      </c>
      <c r="H262" s="12">
        <f t="shared" si="32"/>
        <v>3035.2</v>
      </c>
      <c r="I262" s="12">
        <f t="shared" si="33"/>
        <v>9105.6</v>
      </c>
      <c r="J262" s="13">
        <f t="shared" si="34"/>
        <v>9.1003818683378407E-4</v>
      </c>
    </row>
    <row r="263" spans="1:10" ht="26.1" customHeight="1" x14ac:dyDescent="0.2">
      <c r="A263" s="9" t="s">
        <v>727</v>
      </c>
      <c r="B263" s="11" t="s">
        <v>728</v>
      </c>
      <c r="C263" s="9" t="s">
        <v>22</v>
      </c>
      <c r="D263" s="9" t="s">
        <v>729</v>
      </c>
      <c r="E263" s="10" t="s">
        <v>67</v>
      </c>
      <c r="F263" s="11">
        <v>1</v>
      </c>
      <c r="G263" s="12">
        <v>202.19</v>
      </c>
      <c r="H263" s="12">
        <f t="shared" si="32"/>
        <v>247.13</v>
      </c>
      <c r="I263" s="12">
        <f t="shared" si="33"/>
        <v>247.13</v>
      </c>
      <c r="J263" s="13">
        <f t="shared" si="34"/>
        <v>2.4698837760524628E-5</v>
      </c>
    </row>
    <row r="264" spans="1:10" ht="26.1" customHeight="1" x14ac:dyDescent="0.2">
      <c r="A264" s="9" t="s">
        <v>730</v>
      </c>
      <c r="B264" s="11" t="s">
        <v>731</v>
      </c>
      <c r="C264" s="9" t="s">
        <v>22</v>
      </c>
      <c r="D264" s="9" t="s">
        <v>732</v>
      </c>
      <c r="E264" s="10" t="s">
        <v>67</v>
      </c>
      <c r="F264" s="11">
        <v>3</v>
      </c>
      <c r="G264" s="12">
        <v>2015.09</v>
      </c>
      <c r="H264" s="12">
        <f t="shared" si="32"/>
        <v>2463.04</v>
      </c>
      <c r="I264" s="12">
        <f t="shared" si="33"/>
        <v>7389.12</v>
      </c>
      <c r="J264" s="13">
        <f t="shared" si="34"/>
        <v>7.3848855287924459E-4</v>
      </c>
    </row>
    <row r="265" spans="1:10" ht="24" customHeight="1" x14ac:dyDescent="0.2">
      <c r="A265" s="9" t="s">
        <v>733</v>
      </c>
      <c r="B265" s="11" t="s">
        <v>734</v>
      </c>
      <c r="C265" s="9" t="s">
        <v>22</v>
      </c>
      <c r="D265" s="9" t="s">
        <v>735</v>
      </c>
      <c r="E265" s="10" t="s">
        <v>67</v>
      </c>
      <c r="F265" s="11">
        <v>1</v>
      </c>
      <c r="G265" s="12">
        <v>1787.15</v>
      </c>
      <c r="H265" s="12">
        <f t="shared" si="32"/>
        <v>2184.4299999999998</v>
      </c>
      <c r="I265" s="12">
        <f t="shared" si="33"/>
        <v>2184.4299999999998</v>
      </c>
      <c r="J265" s="13">
        <f t="shared" si="34"/>
        <v>2.1831781721856031E-4</v>
      </c>
    </row>
    <row r="266" spans="1:10" ht="24" customHeight="1" x14ac:dyDescent="0.2">
      <c r="A266" s="9" t="s">
        <v>736</v>
      </c>
      <c r="B266" s="11" t="s">
        <v>737</v>
      </c>
      <c r="C266" s="9" t="s">
        <v>22</v>
      </c>
      <c r="D266" s="9" t="s">
        <v>738</v>
      </c>
      <c r="E266" s="10" t="s">
        <v>67</v>
      </c>
      <c r="F266" s="11">
        <v>19</v>
      </c>
      <c r="G266" s="12">
        <v>6865.35</v>
      </c>
      <c r="H266" s="12">
        <f t="shared" si="32"/>
        <v>8391.51</v>
      </c>
      <c r="I266" s="12">
        <f t="shared" si="33"/>
        <v>159438.69</v>
      </c>
      <c r="J266" s="13">
        <f t="shared" si="34"/>
        <v>1.5934732072433861E-2</v>
      </c>
    </row>
    <row r="267" spans="1:10" ht="26.1" customHeight="1" x14ac:dyDescent="0.2">
      <c r="A267" s="9" t="s">
        <v>739</v>
      </c>
      <c r="B267" s="11" t="s">
        <v>740</v>
      </c>
      <c r="C267" s="9" t="s">
        <v>22</v>
      </c>
      <c r="D267" s="9" t="s">
        <v>741</v>
      </c>
      <c r="E267" s="10" t="s">
        <v>67</v>
      </c>
      <c r="F267" s="11">
        <v>1</v>
      </c>
      <c r="G267" s="12">
        <v>250.25</v>
      </c>
      <c r="H267" s="12">
        <f t="shared" si="32"/>
        <v>305.88</v>
      </c>
      <c r="I267" s="12">
        <f t="shared" si="33"/>
        <v>305.88</v>
      </c>
      <c r="J267" s="13">
        <f t="shared" si="34"/>
        <v>3.0570470983649386E-5</v>
      </c>
    </row>
    <row r="268" spans="1:10" ht="26.1" customHeight="1" x14ac:dyDescent="0.2">
      <c r="A268" s="9" t="s">
        <v>742</v>
      </c>
      <c r="B268" s="11" t="s">
        <v>743</v>
      </c>
      <c r="C268" s="9" t="s">
        <v>22</v>
      </c>
      <c r="D268" s="9" t="s">
        <v>744</v>
      </c>
      <c r="E268" s="10" t="s">
        <v>67</v>
      </c>
      <c r="F268" s="11">
        <v>47</v>
      </c>
      <c r="G268" s="12">
        <v>162.15</v>
      </c>
      <c r="H268" s="12">
        <f t="shared" si="32"/>
        <v>198.19</v>
      </c>
      <c r="I268" s="12">
        <f t="shared" si="33"/>
        <v>9314.93</v>
      </c>
      <c r="J268" s="13">
        <f t="shared" si="34"/>
        <v>9.3095919079287691E-4</v>
      </c>
    </row>
    <row r="269" spans="1:10" ht="39" customHeight="1" x14ac:dyDescent="0.2">
      <c r="A269" s="9" t="s">
        <v>745</v>
      </c>
      <c r="B269" s="11" t="s">
        <v>746</v>
      </c>
      <c r="C269" s="9" t="s">
        <v>22</v>
      </c>
      <c r="D269" s="9" t="s">
        <v>747</v>
      </c>
      <c r="E269" s="10" t="s">
        <v>24</v>
      </c>
      <c r="F269" s="11">
        <v>7</v>
      </c>
      <c r="G269" s="12">
        <v>89.34</v>
      </c>
      <c r="H269" s="12">
        <f t="shared" si="32"/>
        <v>109.2</v>
      </c>
      <c r="I269" s="12">
        <f t="shared" si="33"/>
        <v>764.4</v>
      </c>
      <c r="J269" s="13">
        <f t="shared" si="34"/>
        <v>7.6396194651175595E-5</v>
      </c>
    </row>
    <row r="270" spans="1:10" ht="24" customHeight="1" x14ac:dyDescent="0.2">
      <c r="A270" s="9" t="s">
        <v>748</v>
      </c>
      <c r="B270" s="11" t="s">
        <v>749</v>
      </c>
      <c r="C270" s="9" t="s">
        <v>22</v>
      </c>
      <c r="D270" s="9" t="s">
        <v>750</v>
      </c>
      <c r="E270" s="10" t="s">
        <v>67</v>
      </c>
      <c r="F270" s="11">
        <v>4</v>
      </c>
      <c r="G270" s="12">
        <v>824</v>
      </c>
      <c r="H270" s="12">
        <f t="shared" si="32"/>
        <v>1007.17</v>
      </c>
      <c r="I270" s="12">
        <f t="shared" si="33"/>
        <v>4028.68</v>
      </c>
      <c r="J270" s="13">
        <f t="shared" si="34"/>
        <v>4.0263712907809794E-4</v>
      </c>
    </row>
    <row r="271" spans="1:10" ht="26.1" customHeight="1" x14ac:dyDescent="0.2">
      <c r="A271" s="9" t="s">
        <v>751</v>
      </c>
      <c r="B271" s="11" t="s">
        <v>752</v>
      </c>
      <c r="C271" s="9" t="s">
        <v>22</v>
      </c>
      <c r="D271" s="9" t="s">
        <v>753</v>
      </c>
      <c r="E271" s="10" t="s">
        <v>67</v>
      </c>
      <c r="F271" s="11">
        <v>4</v>
      </c>
      <c r="G271" s="12">
        <v>621.08000000000004</v>
      </c>
      <c r="H271" s="12">
        <f t="shared" si="32"/>
        <v>759.14</v>
      </c>
      <c r="I271" s="12">
        <f t="shared" si="33"/>
        <v>3036.56</v>
      </c>
      <c r="J271" s="13">
        <f t="shared" si="34"/>
        <v>3.0348198434062499E-4</v>
      </c>
    </row>
    <row r="272" spans="1:10" ht="24" customHeight="1" x14ac:dyDescent="0.2">
      <c r="A272" s="5" t="s">
        <v>754</v>
      </c>
      <c r="B272" s="5"/>
      <c r="C272" s="5"/>
      <c r="D272" s="5" t="s">
        <v>755</v>
      </c>
      <c r="E272" s="5"/>
      <c r="F272" s="6"/>
      <c r="G272" s="5"/>
      <c r="H272" s="5"/>
      <c r="I272" s="7">
        <v>730581.42</v>
      </c>
      <c r="J272" s="8">
        <f t="shared" si="34"/>
        <v>7.3016274687143209E-2</v>
      </c>
    </row>
    <row r="273" spans="1:10" ht="39" customHeight="1" x14ac:dyDescent="0.2">
      <c r="A273" s="9" t="s">
        <v>756</v>
      </c>
      <c r="B273" s="11" t="s">
        <v>757</v>
      </c>
      <c r="C273" s="9" t="s">
        <v>29</v>
      </c>
      <c r="D273" s="9" t="s">
        <v>758</v>
      </c>
      <c r="E273" s="10" t="s">
        <v>63</v>
      </c>
      <c r="F273" s="11">
        <v>27362.6</v>
      </c>
      <c r="G273" s="12">
        <v>21.85</v>
      </c>
      <c r="H273" s="12">
        <f>TRUNC(G273 * (1 + 22.23 / 100), 2)</f>
        <v>26.7</v>
      </c>
      <c r="I273" s="12">
        <f>TRUNC(F273 * H273, 2)</f>
        <v>730581.42</v>
      </c>
      <c r="J273" s="13">
        <f t="shared" si="34"/>
        <v>7.3016274687143209E-2</v>
      </c>
    </row>
    <row r="274" spans="1:10" ht="24" customHeight="1" x14ac:dyDescent="0.2">
      <c r="A274" s="5" t="s">
        <v>759</v>
      </c>
      <c r="B274" s="5"/>
      <c r="C274" s="5"/>
      <c r="D274" s="5" t="s">
        <v>760</v>
      </c>
      <c r="E274" s="5"/>
      <c r="F274" s="6"/>
      <c r="G274" s="5"/>
      <c r="H274" s="5"/>
      <c r="I274" s="7">
        <v>2004215.73</v>
      </c>
      <c r="J274" s="8">
        <f t="shared" si="34"/>
        <v>0.20030671772897435</v>
      </c>
    </row>
    <row r="275" spans="1:10" ht="24" customHeight="1" x14ac:dyDescent="0.2">
      <c r="A275" s="5" t="s">
        <v>761</v>
      </c>
      <c r="B275" s="5"/>
      <c r="C275" s="5"/>
      <c r="D275" s="5" t="s">
        <v>762</v>
      </c>
      <c r="E275" s="5"/>
      <c r="F275" s="6"/>
      <c r="G275" s="5"/>
      <c r="H275" s="5"/>
      <c r="I275" s="7">
        <v>146637.82</v>
      </c>
      <c r="J275" s="8">
        <f t="shared" si="34"/>
        <v>1.4655378649848312E-2</v>
      </c>
    </row>
    <row r="276" spans="1:10" ht="26.1" customHeight="1" x14ac:dyDescent="0.2">
      <c r="A276" s="9" t="s">
        <v>763</v>
      </c>
      <c r="B276" s="11" t="s">
        <v>764</v>
      </c>
      <c r="C276" s="9" t="s">
        <v>22</v>
      </c>
      <c r="D276" s="9" t="s">
        <v>765</v>
      </c>
      <c r="E276" s="10" t="s">
        <v>63</v>
      </c>
      <c r="F276" s="11">
        <v>4.37</v>
      </c>
      <c r="G276" s="12">
        <v>39.28</v>
      </c>
      <c r="H276" s="12">
        <f t="shared" ref="H276:H286" si="35">TRUNC(G276 * (1 + 22.23 / 100), 2)</f>
        <v>48.01</v>
      </c>
      <c r="I276" s="12">
        <f t="shared" ref="I276:I286" si="36">TRUNC(F276 * H276, 2)</f>
        <v>209.8</v>
      </c>
      <c r="J276" s="13">
        <f t="shared" si="34"/>
        <v>2.0967977024877866E-5</v>
      </c>
    </row>
    <row r="277" spans="1:10" ht="26.1" customHeight="1" x14ac:dyDescent="0.2">
      <c r="A277" s="9" t="s">
        <v>766</v>
      </c>
      <c r="B277" s="11" t="s">
        <v>767</v>
      </c>
      <c r="C277" s="9" t="s">
        <v>22</v>
      </c>
      <c r="D277" s="9" t="s">
        <v>768</v>
      </c>
      <c r="E277" s="10" t="s">
        <v>63</v>
      </c>
      <c r="F277" s="11">
        <v>4.3600000000000003</v>
      </c>
      <c r="G277" s="12">
        <v>46.92</v>
      </c>
      <c r="H277" s="12">
        <f t="shared" si="35"/>
        <v>57.35</v>
      </c>
      <c r="I277" s="12">
        <f t="shared" si="36"/>
        <v>250.04</v>
      </c>
      <c r="J277" s="13">
        <f t="shared" si="34"/>
        <v>2.4989670997618976E-5</v>
      </c>
    </row>
    <row r="278" spans="1:10" ht="26.1" customHeight="1" x14ac:dyDescent="0.2">
      <c r="A278" s="9" t="s">
        <v>769</v>
      </c>
      <c r="B278" s="11" t="s">
        <v>770</v>
      </c>
      <c r="C278" s="9" t="s">
        <v>22</v>
      </c>
      <c r="D278" s="9" t="s">
        <v>771</v>
      </c>
      <c r="E278" s="10" t="s">
        <v>63</v>
      </c>
      <c r="F278" s="11">
        <v>4.6100000000000003</v>
      </c>
      <c r="G278" s="12">
        <v>47.41</v>
      </c>
      <c r="H278" s="12">
        <f t="shared" si="35"/>
        <v>57.94</v>
      </c>
      <c r="I278" s="12">
        <f t="shared" si="36"/>
        <v>267.10000000000002</v>
      </c>
      <c r="J278" s="13">
        <f t="shared" si="34"/>
        <v>2.6694693342921249E-5</v>
      </c>
    </row>
    <row r="279" spans="1:10" ht="26.1" customHeight="1" x14ac:dyDescent="0.2">
      <c r="A279" s="9" t="s">
        <v>772</v>
      </c>
      <c r="B279" s="11" t="s">
        <v>773</v>
      </c>
      <c r="C279" s="9" t="s">
        <v>22</v>
      </c>
      <c r="D279" s="9" t="s">
        <v>774</v>
      </c>
      <c r="E279" s="10" t="s">
        <v>63</v>
      </c>
      <c r="F279" s="11">
        <v>17.899999999999999</v>
      </c>
      <c r="G279" s="12">
        <v>53.92</v>
      </c>
      <c r="H279" s="12">
        <f t="shared" si="35"/>
        <v>65.900000000000006</v>
      </c>
      <c r="I279" s="12">
        <f t="shared" si="36"/>
        <v>1179.6099999999999</v>
      </c>
      <c r="J279" s="13">
        <f t="shared" si="34"/>
        <v>1.1789340027796081E-4</v>
      </c>
    </row>
    <row r="280" spans="1:10" ht="26.1" customHeight="1" x14ac:dyDescent="0.2">
      <c r="A280" s="9" t="s">
        <v>775</v>
      </c>
      <c r="B280" s="11" t="s">
        <v>776</v>
      </c>
      <c r="C280" s="9" t="s">
        <v>22</v>
      </c>
      <c r="D280" s="9" t="s">
        <v>777</v>
      </c>
      <c r="E280" s="10" t="s">
        <v>63</v>
      </c>
      <c r="F280" s="11">
        <v>49.83</v>
      </c>
      <c r="G280" s="12">
        <v>54.74</v>
      </c>
      <c r="H280" s="12">
        <f t="shared" si="35"/>
        <v>66.900000000000006</v>
      </c>
      <c r="I280" s="12">
        <f t="shared" si="36"/>
        <v>3333.62</v>
      </c>
      <c r="J280" s="13">
        <f t="shared" si="34"/>
        <v>3.3317096077060699E-4</v>
      </c>
    </row>
    <row r="281" spans="1:10" ht="26.1" customHeight="1" x14ac:dyDescent="0.2">
      <c r="A281" s="9" t="s">
        <v>778</v>
      </c>
      <c r="B281" s="11" t="s">
        <v>779</v>
      </c>
      <c r="C281" s="9" t="s">
        <v>22</v>
      </c>
      <c r="D281" s="9" t="s">
        <v>780</v>
      </c>
      <c r="E281" s="10" t="s">
        <v>24</v>
      </c>
      <c r="F281" s="11">
        <v>40</v>
      </c>
      <c r="G281" s="12">
        <v>537.25</v>
      </c>
      <c r="H281" s="12">
        <f t="shared" si="35"/>
        <v>656.68</v>
      </c>
      <c r="I281" s="12">
        <f t="shared" si="36"/>
        <v>26267.200000000001</v>
      </c>
      <c r="J281" s="13">
        <f t="shared" si="34"/>
        <v>2.625214709761067E-3</v>
      </c>
    </row>
    <row r="282" spans="1:10" ht="24" customHeight="1" x14ac:dyDescent="0.2">
      <c r="A282" s="9" t="s">
        <v>781</v>
      </c>
      <c r="B282" s="11" t="s">
        <v>782</v>
      </c>
      <c r="C282" s="9" t="s">
        <v>22</v>
      </c>
      <c r="D282" s="9" t="s">
        <v>783</v>
      </c>
      <c r="E282" s="10" t="s">
        <v>31</v>
      </c>
      <c r="F282" s="11">
        <v>182.02</v>
      </c>
      <c r="G282" s="12">
        <v>152.22999999999999</v>
      </c>
      <c r="H282" s="12">
        <f t="shared" si="35"/>
        <v>186.07</v>
      </c>
      <c r="I282" s="12">
        <f t="shared" si="36"/>
        <v>33868.46</v>
      </c>
      <c r="J282" s="13">
        <f t="shared" si="34"/>
        <v>3.3849051055671827E-3</v>
      </c>
    </row>
    <row r="283" spans="1:10" ht="26.1" customHeight="1" x14ac:dyDescent="0.2">
      <c r="A283" s="9" t="s">
        <v>784</v>
      </c>
      <c r="B283" s="11" t="s">
        <v>785</v>
      </c>
      <c r="C283" s="9" t="s">
        <v>22</v>
      </c>
      <c r="D283" s="9" t="s">
        <v>786</v>
      </c>
      <c r="E283" s="10" t="s">
        <v>31</v>
      </c>
      <c r="F283" s="11">
        <v>31.84</v>
      </c>
      <c r="G283" s="12">
        <v>187.52</v>
      </c>
      <c r="H283" s="12">
        <f t="shared" si="35"/>
        <v>229.2</v>
      </c>
      <c r="I283" s="12">
        <f t="shared" si="36"/>
        <v>7297.72</v>
      </c>
      <c r="J283" s="13">
        <f t="shared" si="34"/>
        <v>7.2935379072445994E-4</v>
      </c>
    </row>
    <row r="284" spans="1:10" ht="39" customHeight="1" x14ac:dyDescent="0.2">
      <c r="A284" s="9" t="s">
        <v>787</v>
      </c>
      <c r="B284" s="11" t="s">
        <v>788</v>
      </c>
      <c r="C284" s="9" t="s">
        <v>22</v>
      </c>
      <c r="D284" s="9" t="s">
        <v>789</v>
      </c>
      <c r="E284" s="10" t="s">
        <v>31</v>
      </c>
      <c r="F284" s="11">
        <v>213.86</v>
      </c>
      <c r="G284" s="12">
        <v>41.07</v>
      </c>
      <c r="H284" s="12">
        <f t="shared" si="35"/>
        <v>50.19</v>
      </c>
      <c r="I284" s="12">
        <f t="shared" si="36"/>
        <v>10733.63</v>
      </c>
      <c r="J284" s="13">
        <f t="shared" si="34"/>
        <v>1.0727478895783593E-3</v>
      </c>
    </row>
    <row r="285" spans="1:10" ht="39" customHeight="1" x14ac:dyDescent="0.2">
      <c r="A285" s="9" t="s">
        <v>790</v>
      </c>
      <c r="B285" s="11" t="s">
        <v>791</v>
      </c>
      <c r="C285" s="9" t="s">
        <v>29</v>
      </c>
      <c r="D285" s="9" t="s">
        <v>792</v>
      </c>
      <c r="E285" s="10" t="s">
        <v>31</v>
      </c>
      <c r="F285" s="11">
        <v>213.86</v>
      </c>
      <c r="G285" s="12">
        <v>33.49</v>
      </c>
      <c r="H285" s="12">
        <f t="shared" si="35"/>
        <v>40.93</v>
      </c>
      <c r="I285" s="12">
        <f t="shared" si="36"/>
        <v>8753.2800000000007</v>
      </c>
      <c r="J285" s="13">
        <f t="shared" si="34"/>
        <v>8.748263771798042E-4</v>
      </c>
    </row>
    <row r="286" spans="1:10" ht="26.1" customHeight="1" x14ac:dyDescent="0.2">
      <c r="A286" s="9" t="s">
        <v>793</v>
      </c>
      <c r="B286" s="11" t="s">
        <v>794</v>
      </c>
      <c r="C286" s="9" t="s">
        <v>22</v>
      </c>
      <c r="D286" s="9" t="s">
        <v>795</v>
      </c>
      <c r="E286" s="10" t="s">
        <v>67</v>
      </c>
      <c r="F286" s="11">
        <v>6</v>
      </c>
      <c r="G286" s="12">
        <v>7428.26</v>
      </c>
      <c r="H286" s="12">
        <f t="shared" si="35"/>
        <v>9079.56</v>
      </c>
      <c r="I286" s="12">
        <f t="shared" si="36"/>
        <v>54477.36</v>
      </c>
      <c r="J286" s="13">
        <f t="shared" si="34"/>
        <v>5.4446140746234528E-3</v>
      </c>
    </row>
    <row r="287" spans="1:10" ht="24" customHeight="1" x14ac:dyDescent="0.2">
      <c r="A287" s="5" t="s">
        <v>796</v>
      </c>
      <c r="B287" s="5"/>
      <c r="C287" s="5"/>
      <c r="D287" s="5" t="s">
        <v>797</v>
      </c>
      <c r="E287" s="5"/>
      <c r="F287" s="6"/>
      <c r="G287" s="5"/>
      <c r="H287" s="5"/>
      <c r="I287" s="7">
        <v>791894.08</v>
      </c>
      <c r="J287" s="8">
        <f t="shared" si="34"/>
        <v>7.9144027052320265E-2</v>
      </c>
    </row>
    <row r="288" spans="1:10" ht="39" customHeight="1" x14ac:dyDescent="0.2">
      <c r="A288" s="9" t="s">
        <v>798</v>
      </c>
      <c r="B288" s="11" t="s">
        <v>799</v>
      </c>
      <c r="C288" s="9" t="s">
        <v>22</v>
      </c>
      <c r="D288" s="9" t="s">
        <v>800</v>
      </c>
      <c r="E288" s="10" t="s">
        <v>67</v>
      </c>
      <c r="F288" s="11">
        <v>3</v>
      </c>
      <c r="G288" s="12">
        <v>176.77</v>
      </c>
      <c r="H288" s="12">
        <f t="shared" ref="H288:H293" si="37">TRUNC(G288 * (1 + 22.23 / 100), 2)</f>
        <v>216.06</v>
      </c>
      <c r="I288" s="12">
        <f t="shared" ref="I288:I293" si="38">TRUNC(F288 * H288, 2)</f>
        <v>648.17999999999995</v>
      </c>
      <c r="J288" s="13">
        <f t="shared" si="34"/>
        <v>6.478085485217032E-5</v>
      </c>
    </row>
    <row r="289" spans="1:10" ht="39" customHeight="1" x14ac:dyDescent="0.2">
      <c r="A289" s="9" t="s">
        <v>801</v>
      </c>
      <c r="B289" s="11" t="s">
        <v>802</v>
      </c>
      <c r="C289" s="9" t="s">
        <v>22</v>
      </c>
      <c r="D289" s="9" t="s">
        <v>803</v>
      </c>
      <c r="E289" s="10" t="s">
        <v>67</v>
      </c>
      <c r="F289" s="11">
        <v>3</v>
      </c>
      <c r="G289" s="12">
        <v>176.77</v>
      </c>
      <c r="H289" s="12">
        <f t="shared" si="37"/>
        <v>216.06</v>
      </c>
      <c r="I289" s="12">
        <f t="shared" si="38"/>
        <v>648.17999999999995</v>
      </c>
      <c r="J289" s="13">
        <f t="shared" si="34"/>
        <v>6.478085485217032E-5</v>
      </c>
    </row>
    <row r="290" spans="1:10" ht="39" customHeight="1" x14ac:dyDescent="0.2">
      <c r="A290" s="9" t="s">
        <v>804</v>
      </c>
      <c r="B290" s="11" t="s">
        <v>805</v>
      </c>
      <c r="C290" s="9" t="s">
        <v>22</v>
      </c>
      <c r="D290" s="9" t="s">
        <v>806</v>
      </c>
      <c r="E290" s="10" t="s">
        <v>67</v>
      </c>
      <c r="F290" s="11">
        <v>10</v>
      </c>
      <c r="G290" s="12">
        <v>185.59</v>
      </c>
      <c r="H290" s="12">
        <f t="shared" si="37"/>
        <v>226.84</v>
      </c>
      <c r="I290" s="12">
        <f t="shared" si="38"/>
        <v>2268.4</v>
      </c>
      <c r="J290" s="13">
        <f t="shared" si="34"/>
        <v>2.2671000516316946E-4</v>
      </c>
    </row>
    <row r="291" spans="1:10" ht="39" customHeight="1" x14ac:dyDescent="0.2">
      <c r="A291" s="9" t="s">
        <v>807</v>
      </c>
      <c r="B291" s="11" t="s">
        <v>808</v>
      </c>
      <c r="C291" s="9" t="s">
        <v>22</v>
      </c>
      <c r="D291" s="9" t="s">
        <v>809</v>
      </c>
      <c r="E291" s="10" t="s">
        <v>67</v>
      </c>
      <c r="F291" s="11">
        <v>4</v>
      </c>
      <c r="G291" s="12">
        <v>273.44</v>
      </c>
      <c r="H291" s="12">
        <f t="shared" si="37"/>
        <v>334.22</v>
      </c>
      <c r="I291" s="12">
        <f t="shared" si="38"/>
        <v>1336.88</v>
      </c>
      <c r="J291" s="13">
        <f t="shared" si="34"/>
        <v>1.3361138763116646E-4</v>
      </c>
    </row>
    <row r="292" spans="1:10" ht="39" customHeight="1" x14ac:dyDescent="0.2">
      <c r="A292" s="9" t="s">
        <v>810</v>
      </c>
      <c r="B292" s="11" t="s">
        <v>811</v>
      </c>
      <c r="C292" s="9" t="s">
        <v>22</v>
      </c>
      <c r="D292" s="9" t="s">
        <v>812</v>
      </c>
      <c r="E292" s="10" t="s">
        <v>67</v>
      </c>
      <c r="F292" s="11">
        <v>52</v>
      </c>
      <c r="G292" s="12">
        <v>302.48</v>
      </c>
      <c r="H292" s="12">
        <f t="shared" si="37"/>
        <v>369.72</v>
      </c>
      <c r="I292" s="12">
        <f t="shared" si="38"/>
        <v>19225.439999999999</v>
      </c>
      <c r="J292" s="13">
        <f t="shared" si="34"/>
        <v>1.9214422507777306E-3</v>
      </c>
    </row>
    <row r="293" spans="1:10" ht="39" customHeight="1" x14ac:dyDescent="0.2">
      <c r="A293" s="9" t="s">
        <v>813</v>
      </c>
      <c r="B293" s="11" t="s">
        <v>814</v>
      </c>
      <c r="C293" s="9" t="s">
        <v>22</v>
      </c>
      <c r="D293" s="9" t="s">
        <v>815</v>
      </c>
      <c r="E293" s="10" t="s">
        <v>67</v>
      </c>
      <c r="F293" s="11">
        <v>1</v>
      </c>
      <c r="G293" s="12">
        <v>589.21</v>
      </c>
      <c r="H293" s="12">
        <f t="shared" si="37"/>
        <v>720.19</v>
      </c>
      <c r="I293" s="12">
        <f t="shared" si="38"/>
        <v>720.19</v>
      </c>
      <c r="J293" s="13">
        <f t="shared" si="34"/>
        <v>7.1977728186590987E-5</v>
      </c>
    </row>
    <row r="294" spans="1:10" ht="26.1" customHeight="1" x14ac:dyDescent="0.2">
      <c r="A294" s="9" t="s">
        <v>816</v>
      </c>
      <c r="B294" s="11" t="s">
        <v>817</v>
      </c>
      <c r="C294" s="9" t="s">
        <v>22</v>
      </c>
      <c r="D294" s="9" t="s">
        <v>818</v>
      </c>
      <c r="E294" s="10" t="s">
        <v>67</v>
      </c>
      <c r="F294" s="11">
        <v>1</v>
      </c>
      <c r="G294" s="12">
        <v>665377.18000000005</v>
      </c>
      <c r="H294" s="12" t="str">
        <f>TRUNC(G294 * (1 + 15.28 / 100), 2) &amp;CHAR(10)&amp; "(15.28%)"</f>
        <v>767046,81
(15.28%)</v>
      </c>
      <c r="I294" s="12">
        <f>TRUNC(F294 * TRUNC(G294 * (1 + 15.28 / 100), 2), 2)</f>
        <v>767046.81</v>
      </c>
      <c r="J294" s="13">
        <f t="shared" si="34"/>
        <v>7.6660723970857284E-2</v>
      </c>
    </row>
    <row r="295" spans="1:10" ht="24" customHeight="1" x14ac:dyDescent="0.2">
      <c r="A295" s="5" t="s">
        <v>819</v>
      </c>
      <c r="B295" s="5"/>
      <c r="C295" s="5"/>
      <c r="D295" s="5" t="s">
        <v>820</v>
      </c>
      <c r="E295" s="5"/>
      <c r="F295" s="6"/>
      <c r="G295" s="5"/>
      <c r="H295" s="5"/>
      <c r="I295" s="7">
        <v>939940.19</v>
      </c>
      <c r="J295" s="8">
        <f t="shared" si="34"/>
        <v>9.3940153997518275E-2</v>
      </c>
    </row>
    <row r="296" spans="1:10" ht="39" customHeight="1" x14ac:dyDescent="0.2">
      <c r="A296" s="9" t="s">
        <v>821</v>
      </c>
      <c r="B296" s="11" t="s">
        <v>822</v>
      </c>
      <c r="C296" s="9" t="s">
        <v>29</v>
      </c>
      <c r="D296" s="9" t="s">
        <v>823</v>
      </c>
      <c r="E296" s="10" t="s">
        <v>67</v>
      </c>
      <c r="F296" s="11">
        <v>3</v>
      </c>
      <c r="G296" s="12">
        <v>2630.74</v>
      </c>
      <c r="H296" s="12">
        <f>TRUNC(G296 * (1 + 22.23 / 100), 2)</f>
        <v>3215.55</v>
      </c>
      <c r="I296" s="12">
        <f>TRUNC(F296 * H296, 2)</f>
        <v>9646.65</v>
      </c>
      <c r="J296" s="13">
        <f t="shared" si="34"/>
        <v>9.6411218096776957E-4</v>
      </c>
    </row>
    <row r="297" spans="1:10" ht="26.1" customHeight="1" x14ac:dyDescent="0.2">
      <c r="A297" s="9" t="s">
        <v>824</v>
      </c>
      <c r="B297" s="11" t="s">
        <v>825</v>
      </c>
      <c r="C297" s="9" t="s">
        <v>22</v>
      </c>
      <c r="D297" s="9" t="s">
        <v>826</v>
      </c>
      <c r="E297" s="10" t="s">
        <v>67</v>
      </c>
      <c r="F297" s="11">
        <v>3</v>
      </c>
      <c r="G297" s="12">
        <v>176.77</v>
      </c>
      <c r="H297" s="12">
        <f>TRUNC(G297 * (1 + 22.23 / 100), 2)</f>
        <v>216.06</v>
      </c>
      <c r="I297" s="12">
        <f>TRUNC(F297 * H297, 2)</f>
        <v>648.17999999999995</v>
      </c>
      <c r="J297" s="13">
        <f t="shared" si="34"/>
        <v>6.478085485217032E-5</v>
      </c>
    </row>
    <row r="298" spans="1:10" ht="26.1" customHeight="1" x14ac:dyDescent="0.2">
      <c r="A298" s="9" t="s">
        <v>827</v>
      </c>
      <c r="B298" s="11" t="s">
        <v>828</v>
      </c>
      <c r="C298" s="9" t="s">
        <v>22</v>
      </c>
      <c r="D298" s="9" t="s">
        <v>829</v>
      </c>
      <c r="E298" s="10" t="s">
        <v>67</v>
      </c>
      <c r="F298" s="11">
        <v>3</v>
      </c>
      <c r="G298" s="12">
        <v>2211.41</v>
      </c>
      <c r="H298" s="12">
        <f>TRUNC(G298 * (1 + 22.23 / 100), 2)</f>
        <v>2703</v>
      </c>
      <c r="I298" s="12">
        <f>TRUNC(F298 * H298, 2)</f>
        <v>8109</v>
      </c>
      <c r="J298" s="13">
        <f t="shared" si="34"/>
        <v>8.1043529883095616E-4</v>
      </c>
    </row>
    <row r="299" spans="1:10" ht="26.1" customHeight="1" x14ac:dyDescent="0.2">
      <c r="A299" s="9" t="s">
        <v>830</v>
      </c>
      <c r="B299" s="11" t="s">
        <v>831</v>
      </c>
      <c r="C299" s="9" t="s">
        <v>22</v>
      </c>
      <c r="D299" s="9" t="s">
        <v>832</v>
      </c>
      <c r="E299" s="10" t="s">
        <v>67</v>
      </c>
      <c r="F299" s="11">
        <v>1</v>
      </c>
      <c r="G299" s="12">
        <v>799389.63</v>
      </c>
      <c r="H299" s="12" t="str">
        <f>TRUNC(G299 * (1 + 15.28 / 100), 2) &amp;CHAR(10)&amp; "(15.28%)"</f>
        <v>921536,36
(15.28%)</v>
      </c>
      <c r="I299" s="12">
        <f>TRUNC(F299 * TRUNC(G299 * (1 + 15.28 / 100), 2), 2)</f>
        <v>921536.36</v>
      </c>
      <c r="J299" s="13">
        <f t="shared" si="34"/>
        <v>9.2100825662867383E-2</v>
      </c>
    </row>
    <row r="300" spans="1:10" ht="24" customHeight="1" x14ac:dyDescent="0.2">
      <c r="A300" s="5" t="s">
        <v>833</v>
      </c>
      <c r="B300" s="5"/>
      <c r="C300" s="5"/>
      <c r="D300" s="5" t="s">
        <v>834</v>
      </c>
      <c r="E300" s="5"/>
      <c r="F300" s="6"/>
      <c r="G300" s="5"/>
      <c r="H300" s="5"/>
      <c r="I300" s="7">
        <v>109110.3</v>
      </c>
      <c r="J300" s="8">
        <f t="shared" si="34"/>
        <v>1.0904777233448671E-2</v>
      </c>
    </row>
    <row r="301" spans="1:10" ht="51.95" customHeight="1" x14ac:dyDescent="0.2">
      <c r="A301" s="9" t="s">
        <v>835</v>
      </c>
      <c r="B301" s="11" t="s">
        <v>836</v>
      </c>
      <c r="C301" s="9" t="s">
        <v>29</v>
      </c>
      <c r="D301" s="9" t="s">
        <v>837</v>
      </c>
      <c r="E301" s="10" t="s">
        <v>63</v>
      </c>
      <c r="F301" s="11">
        <v>112.56</v>
      </c>
      <c r="G301" s="12">
        <v>25.88</v>
      </c>
      <c r="H301" s="12">
        <f t="shared" ref="H301:H319" si="39">TRUNC(G301 * (1 + 22.23 / 100), 2)</f>
        <v>31.63</v>
      </c>
      <c r="I301" s="12">
        <f t="shared" ref="I301:I319" si="40">TRUNC(F301 * H301, 2)</f>
        <v>3560.27</v>
      </c>
      <c r="J301" s="13">
        <f t="shared" si="34"/>
        <v>3.5582297217522362E-4</v>
      </c>
    </row>
    <row r="302" spans="1:10" ht="51.95" customHeight="1" x14ac:dyDescent="0.2">
      <c r="A302" s="9" t="s">
        <v>838</v>
      </c>
      <c r="B302" s="11" t="s">
        <v>839</v>
      </c>
      <c r="C302" s="9" t="s">
        <v>29</v>
      </c>
      <c r="D302" s="9" t="s">
        <v>840</v>
      </c>
      <c r="E302" s="10" t="s">
        <v>63</v>
      </c>
      <c r="F302" s="11">
        <v>390.68</v>
      </c>
      <c r="G302" s="12">
        <v>43.38</v>
      </c>
      <c r="H302" s="12">
        <f t="shared" si="39"/>
        <v>53.02</v>
      </c>
      <c r="I302" s="12">
        <f t="shared" si="40"/>
        <v>20713.849999999999</v>
      </c>
      <c r="J302" s="13">
        <f t="shared" si="34"/>
        <v>2.0701979547033665E-3</v>
      </c>
    </row>
    <row r="303" spans="1:10" ht="51.95" customHeight="1" x14ac:dyDescent="0.2">
      <c r="A303" s="9" t="s">
        <v>838</v>
      </c>
      <c r="B303" s="11" t="s">
        <v>841</v>
      </c>
      <c r="C303" s="9" t="s">
        <v>29</v>
      </c>
      <c r="D303" s="9" t="s">
        <v>842</v>
      </c>
      <c r="E303" s="10" t="s">
        <v>63</v>
      </c>
      <c r="F303" s="11">
        <v>146.26</v>
      </c>
      <c r="G303" s="12">
        <v>54.98</v>
      </c>
      <c r="H303" s="12">
        <f t="shared" si="39"/>
        <v>67.2</v>
      </c>
      <c r="I303" s="12">
        <f t="shared" si="40"/>
        <v>9828.67</v>
      </c>
      <c r="J303" s="13">
        <f t="shared" si="34"/>
        <v>9.8230374997667464E-4</v>
      </c>
    </row>
    <row r="304" spans="1:10" ht="51.95" customHeight="1" x14ac:dyDescent="0.2">
      <c r="A304" s="9" t="s">
        <v>843</v>
      </c>
      <c r="B304" s="11" t="s">
        <v>844</v>
      </c>
      <c r="C304" s="9" t="s">
        <v>29</v>
      </c>
      <c r="D304" s="9" t="s">
        <v>845</v>
      </c>
      <c r="E304" s="10" t="s">
        <v>63</v>
      </c>
      <c r="F304" s="11">
        <v>405.61</v>
      </c>
      <c r="G304" s="12">
        <v>67.150000000000006</v>
      </c>
      <c r="H304" s="12">
        <f t="shared" si="39"/>
        <v>82.07</v>
      </c>
      <c r="I304" s="12">
        <f t="shared" si="40"/>
        <v>33288.410000000003</v>
      </c>
      <c r="J304" s="13">
        <f t="shared" si="34"/>
        <v>3.3269333463999745E-3</v>
      </c>
    </row>
    <row r="305" spans="1:10" ht="51.95" customHeight="1" x14ac:dyDescent="0.2">
      <c r="A305" s="9" t="s">
        <v>846</v>
      </c>
      <c r="B305" s="11" t="s">
        <v>847</v>
      </c>
      <c r="C305" s="9" t="s">
        <v>22</v>
      </c>
      <c r="D305" s="9" t="s">
        <v>848</v>
      </c>
      <c r="E305" s="10" t="s">
        <v>63</v>
      </c>
      <c r="F305" s="11">
        <v>49.32</v>
      </c>
      <c r="G305" s="12">
        <v>72.95</v>
      </c>
      <c r="H305" s="12">
        <f t="shared" si="39"/>
        <v>89.16</v>
      </c>
      <c r="I305" s="12">
        <f t="shared" si="40"/>
        <v>4397.37</v>
      </c>
      <c r="J305" s="13">
        <f t="shared" si="34"/>
        <v>4.3948500061909997E-4</v>
      </c>
    </row>
    <row r="306" spans="1:10" ht="51.95" customHeight="1" x14ac:dyDescent="0.2">
      <c r="A306" s="9" t="s">
        <v>849</v>
      </c>
      <c r="B306" s="11" t="s">
        <v>850</v>
      </c>
      <c r="C306" s="9" t="s">
        <v>22</v>
      </c>
      <c r="D306" s="9" t="s">
        <v>851</v>
      </c>
      <c r="E306" s="10" t="s">
        <v>63</v>
      </c>
      <c r="F306" s="11">
        <v>31.48</v>
      </c>
      <c r="G306" s="12">
        <v>87.92</v>
      </c>
      <c r="H306" s="12">
        <f t="shared" si="39"/>
        <v>107.46</v>
      </c>
      <c r="I306" s="12">
        <f t="shared" si="40"/>
        <v>3382.84</v>
      </c>
      <c r="J306" s="13">
        <f t="shared" si="34"/>
        <v>3.3809014012792108E-4</v>
      </c>
    </row>
    <row r="307" spans="1:10" ht="39" customHeight="1" x14ac:dyDescent="0.2">
      <c r="A307" s="9" t="s">
        <v>852</v>
      </c>
      <c r="B307" s="11" t="s">
        <v>853</v>
      </c>
      <c r="C307" s="9" t="s">
        <v>29</v>
      </c>
      <c r="D307" s="9" t="s">
        <v>854</v>
      </c>
      <c r="E307" s="10" t="s">
        <v>63</v>
      </c>
      <c r="F307" s="11">
        <v>97.16</v>
      </c>
      <c r="G307" s="12">
        <v>135.87</v>
      </c>
      <c r="H307" s="12">
        <f t="shared" si="39"/>
        <v>166.07</v>
      </c>
      <c r="I307" s="12">
        <f t="shared" si="40"/>
        <v>16135.36</v>
      </c>
      <c r="J307" s="13">
        <f t="shared" si="34"/>
        <v>1.6126113334992056E-3</v>
      </c>
    </row>
    <row r="308" spans="1:10" ht="39" customHeight="1" x14ac:dyDescent="0.2">
      <c r="A308" s="9" t="s">
        <v>852</v>
      </c>
      <c r="B308" s="11" t="s">
        <v>855</v>
      </c>
      <c r="C308" s="9" t="s">
        <v>29</v>
      </c>
      <c r="D308" s="9" t="s">
        <v>856</v>
      </c>
      <c r="E308" s="10" t="s">
        <v>63</v>
      </c>
      <c r="F308" s="11">
        <v>23.55</v>
      </c>
      <c r="G308" s="12">
        <v>183.77</v>
      </c>
      <c r="H308" s="12">
        <f t="shared" si="39"/>
        <v>224.62</v>
      </c>
      <c r="I308" s="12">
        <f t="shared" si="40"/>
        <v>5289.8</v>
      </c>
      <c r="J308" s="13">
        <f t="shared" si="34"/>
        <v>5.2867685827549544E-4</v>
      </c>
    </row>
    <row r="309" spans="1:10" ht="51.95" customHeight="1" x14ac:dyDescent="0.2">
      <c r="A309" s="9" t="s">
        <v>857</v>
      </c>
      <c r="B309" s="11" t="s">
        <v>858</v>
      </c>
      <c r="C309" s="9" t="s">
        <v>22</v>
      </c>
      <c r="D309" s="9" t="s">
        <v>859</v>
      </c>
      <c r="E309" s="10" t="s">
        <v>63</v>
      </c>
      <c r="F309" s="11">
        <v>6.78</v>
      </c>
      <c r="G309" s="12">
        <v>185.45</v>
      </c>
      <c r="H309" s="12">
        <f t="shared" si="39"/>
        <v>226.67</v>
      </c>
      <c r="I309" s="12">
        <f t="shared" si="40"/>
        <v>1536.82</v>
      </c>
      <c r="J309" s="13">
        <f t="shared" si="34"/>
        <v>1.5359392970149094E-4</v>
      </c>
    </row>
    <row r="310" spans="1:10" ht="26.1" customHeight="1" x14ac:dyDescent="0.2">
      <c r="A310" s="9" t="s">
        <v>860</v>
      </c>
      <c r="B310" s="11" t="s">
        <v>861</v>
      </c>
      <c r="C310" s="9" t="s">
        <v>22</v>
      </c>
      <c r="D310" s="9" t="s">
        <v>862</v>
      </c>
      <c r="E310" s="10" t="s">
        <v>67</v>
      </c>
      <c r="F310" s="11">
        <v>68</v>
      </c>
      <c r="G310" s="12">
        <v>31.59</v>
      </c>
      <c r="H310" s="12">
        <f t="shared" si="39"/>
        <v>38.61</v>
      </c>
      <c r="I310" s="12">
        <f t="shared" si="40"/>
        <v>2625.48</v>
      </c>
      <c r="J310" s="13">
        <f t="shared" si="34"/>
        <v>2.6239754203658883E-4</v>
      </c>
    </row>
    <row r="311" spans="1:10" ht="26.1" customHeight="1" x14ac:dyDescent="0.2">
      <c r="A311" s="9" t="s">
        <v>863</v>
      </c>
      <c r="B311" s="11" t="s">
        <v>864</v>
      </c>
      <c r="C311" s="9" t="s">
        <v>22</v>
      </c>
      <c r="D311" s="9" t="s">
        <v>865</v>
      </c>
      <c r="E311" s="10" t="s">
        <v>67</v>
      </c>
      <c r="F311" s="11">
        <v>91</v>
      </c>
      <c r="G311" s="12">
        <v>22.04</v>
      </c>
      <c r="H311" s="12">
        <f t="shared" si="39"/>
        <v>26.93</v>
      </c>
      <c r="I311" s="12">
        <f t="shared" si="40"/>
        <v>2450.63</v>
      </c>
      <c r="J311" s="13">
        <f t="shared" si="34"/>
        <v>2.4492256213763794E-4</v>
      </c>
    </row>
    <row r="312" spans="1:10" ht="26.1" customHeight="1" x14ac:dyDescent="0.2">
      <c r="A312" s="9" t="s">
        <v>866</v>
      </c>
      <c r="B312" s="11" t="s">
        <v>867</v>
      </c>
      <c r="C312" s="9" t="s">
        <v>22</v>
      </c>
      <c r="D312" s="9" t="s">
        <v>868</v>
      </c>
      <c r="E312" s="10" t="s">
        <v>67</v>
      </c>
      <c r="F312" s="11">
        <v>75</v>
      </c>
      <c r="G312" s="12">
        <v>23.14</v>
      </c>
      <c r="H312" s="12">
        <f t="shared" si="39"/>
        <v>28.28</v>
      </c>
      <c r="I312" s="12">
        <f t="shared" si="40"/>
        <v>2121</v>
      </c>
      <c r="J312" s="13">
        <f t="shared" si="34"/>
        <v>2.1197845219144876E-4</v>
      </c>
    </row>
    <row r="313" spans="1:10" ht="26.1" customHeight="1" x14ac:dyDescent="0.2">
      <c r="A313" s="9" t="s">
        <v>869</v>
      </c>
      <c r="B313" s="11" t="s">
        <v>870</v>
      </c>
      <c r="C313" s="9" t="s">
        <v>22</v>
      </c>
      <c r="D313" s="9" t="s">
        <v>871</v>
      </c>
      <c r="E313" s="10" t="s">
        <v>67</v>
      </c>
      <c r="F313" s="11">
        <v>108</v>
      </c>
      <c r="G313" s="12">
        <v>13.12</v>
      </c>
      <c r="H313" s="12">
        <f t="shared" si="39"/>
        <v>16.03</v>
      </c>
      <c r="I313" s="12">
        <f t="shared" si="40"/>
        <v>1731.24</v>
      </c>
      <c r="J313" s="13">
        <f t="shared" si="34"/>
        <v>1.7302478810557462E-4</v>
      </c>
    </row>
    <row r="314" spans="1:10" ht="26.1" customHeight="1" x14ac:dyDescent="0.2">
      <c r="A314" s="9" t="s">
        <v>872</v>
      </c>
      <c r="B314" s="11" t="s">
        <v>873</v>
      </c>
      <c r="C314" s="9" t="s">
        <v>22</v>
      </c>
      <c r="D314" s="9" t="s">
        <v>874</v>
      </c>
      <c r="E314" s="10" t="s">
        <v>67</v>
      </c>
      <c r="F314" s="11">
        <v>9</v>
      </c>
      <c r="G314" s="12">
        <v>19.170000000000002</v>
      </c>
      <c r="H314" s="12">
        <f t="shared" si="39"/>
        <v>23.43</v>
      </c>
      <c r="I314" s="12">
        <f t="shared" si="40"/>
        <v>210.87</v>
      </c>
      <c r="J314" s="13">
        <f t="shared" si="34"/>
        <v>2.1074915706558606E-5</v>
      </c>
    </row>
    <row r="315" spans="1:10" ht="51.95" customHeight="1" x14ac:dyDescent="0.2">
      <c r="A315" s="9" t="s">
        <v>875</v>
      </c>
      <c r="B315" s="11" t="s">
        <v>876</v>
      </c>
      <c r="C315" s="9" t="s">
        <v>29</v>
      </c>
      <c r="D315" s="9" t="s">
        <v>877</v>
      </c>
      <c r="E315" s="10" t="s">
        <v>67</v>
      </c>
      <c r="F315" s="11">
        <v>4</v>
      </c>
      <c r="G315" s="12">
        <v>19.96</v>
      </c>
      <c r="H315" s="12">
        <f t="shared" si="39"/>
        <v>24.39</v>
      </c>
      <c r="I315" s="12">
        <f t="shared" si="40"/>
        <v>97.56</v>
      </c>
      <c r="J315" s="13">
        <f t="shared" si="34"/>
        <v>9.7504091446476863E-6</v>
      </c>
    </row>
    <row r="316" spans="1:10" ht="26.1" customHeight="1" x14ac:dyDescent="0.2">
      <c r="A316" s="9" t="s">
        <v>878</v>
      </c>
      <c r="B316" s="11" t="s">
        <v>879</v>
      </c>
      <c r="C316" s="9" t="s">
        <v>22</v>
      </c>
      <c r="D316" s="9" t="s">
        <v>880</v>
      </c>
      <c r="E316" s="10" t="s">
        <v>67</v>
      </c>
      <c r="F316" s="11">
        <v>21</v>
      </c>
      <c r="G316" s="12">
        <v>27.03</v>
      </c>
      <c r="H316" s="12">
        <f t="shared" si="39"/>
        <v>33.03</v>
      </c>
      <c r="I316" s="12">
        <f t="shared" si="40"/>
        <v>693.63</v>
      </c>
      <c r="J316" s="13">
        <f t="shared" si="34"/>
        <v>6.9323250256272804E-5</v>
      </c>
    </row>
    <row r="317" spans="1:10" ht="26.1" customHeight="1" x14ac:dyDescent="0.2">
      <c r="A317" s="9" t="s">
        <v>881</v>
      </c>
      <c r="B317" s="11" t="s">
        <v>882</v>
      </c>
      <c r="C317" s="9" t="s">
        <v>22</v>
      </c>
      <c r="D317" s="9" t="s">
        <v>883</v>
      </c>
      <c r="E317" s="10" t="s">
        <v>67</v>
      </c>
      <c r="F317" s="11">
        <v>2</v>
      </c>
      <c r="G317" s="12">
        <v>50.02</v>
      </c>
      <c r="H317" s="12">
        <f t="shared" si="39"/>
        <v>61.13</v>
      </c>
      <c r="I317" s="12">
        <f t="shared" si="40"/>
        <v>122.26</v>
      </c>
      <c r="J317" s="13">
        <f t="shared" si="34"/>
        <v>1.2218993665689075E-5</v>
      </c>
    </row>
    <row r="318" spans="1:10" ht="39" customHeight="1" x14ac:dyDescent="0.2">
      <c r="A318" s="9" t="s">
        <v>884</v>
      </c>
      <c r="B318" s="11" t="s">
        <v>885</v>
      </c>
      <c r="C318" s="9" t="s">
        <v>29</v>
      </c>
      <c r="D318" s="9" t="s">
        <v>886</v>
      </c>
      <c r="E318" s="10" t="s">
        <v>67</v>
      </c>
      <c r="F318" s="11">
        <v>12</v>
      </c>
      <c r="G318" s="12">
        <v>45.61</v>
      </c>
      <c r="H318" s="12">
        <f t="shared" si="39"/>
        <v>55.74</v>
      </c>
      <c r="I318" s="12">
        <f t="shared" si="40"/>
        <v>668.88</v>
      </c>
      <c r="J318" s="13">
        <f t="shared" si="34"/>
        <v>6.6849668600573435E-5</v>
      </c>
    </row>
    <row r="319" spans="1:10" ht="26.1" customHeight="1" x14ac:dyDescent="0.2">
      <c r="A319" s="9" t="s">
        <v>887</v>
      </c>
      <c r="B319" s="11" t="s">
        <v>888</v>
      </c>
      <c r="C319" s="9" t="s">
        <v>22</v>
      </c>
      <c r="D319" s="9" t="s">
        <v>889</v>
      </c>
      <c r="E319" s="10" t="s">
        <v>67</v>
      </c>
      <c r="F319" s="11">
        <v>3</v>
      </c>
      <c r="G319" s="12">
        <v>69.64</v>
      </c>
      <c r="H319" s="12">
        <f t="shared" si="39"/>
        <v>85.12</v>
      </c>
      <c r="I319" s="12">
        <f t="shared" si="40"/>
        <v>255.36</v>
      </c>
      <c r="J319" s="13">
        <f t="shared" si="34"/>
        <v>2.5521366125227892E-5</v>
      </c>
    </row>
    <row r="320" spans="1:10" ht="24" customHeight="1" x14ac:dyDescent="0.2">
      <c r="A320" s="5" t="s">
        <v>890</v>
      </c>
      <c r="B320" s="5"/>
      <c r="C320" s="5"/>
      <c r="D320" s="5" t="s">
        <v>891</v>
      </c>
      <c r="E320" s="5"/>
      <c r="F320" s="6"/>
      <c r="G320" s="5"/>
      <c r="H320" s="5"/>
      <c r="I320" s="7">
        <v>16633.34</v>
      </c>
      <c r="J320" s="8">
        <f t="shared" si="34"/>
        <v>1.6623807958388082E-3</v>
      </c>
    </row>
    <row r="321" spans="1:10" ht="39" customHeight="1" x14ac:dyDescent="0.2">
      <c r="A321" s="9" t="s">
        <v>892</v>
      </c>
      <c r="B321" s="11" t="s">
        <v>893</v>
      </c>
      <c r="C321" s="9" t="s">
        <v>29</v>
      </c>
      <c r="D321" s="9" t="s">
        <v>894</v>
      </c>
      <c r="E321" s="10" t="s">
        <v>63</v>
      </c>
      <c r="F321" s="11">
        <v>121.41</v>
      </c>
      <c r="G321" s="12">
        <v>10.119999999999999</v>
      </c>
      <c r="H321" s="12">
        <f t="shared" ref="H321:H345" si="41">TRUNC(G321 * (1 + 22.23 / 100), 2)</f>
        <v>12.36</v>
      </c>
      <c r="I321" s="12">
        <f t="shared" ref="I321:I345" si="42">TRUNC(F321 * H321, 2)</f>
        <v>1500.62</v>
      </c>
      <c r="J321" s="13">
        <f t="shared" si="34"/>
        <v>1.4997600420911449E-4</v>
      </c>
    </row>
    <row r="322" spans="1:10" ht="39" customHeight="1" x14ac:dyDescent="0.2">
      <c r="A322" s="9" t="s">
        <v>895</v>
      </c>
      <c r="B322" s="11" t="s">
        <v>896</v>
      </c>
      <c r="C322" s="9" t="s">
        <v>29</v>
      </c>
      <c r="D322" s="9" t="s">
        <v>897</v>
      </c>
      <c r="E322" s="10" t="s">
        <v>63</v>
      </c>
      <c r="F322" s="11">
        <v>254.36</v>
      </c>
      <c r="G322" s="12">
        <v>11.62</v>
      </c>
      <c r="H322" s="12">
        <f t="shared" si="41"/>
        <v>14.2</v>
      </c>
      <c r="I322" s="12">
        <f t="shared" si="42"/>
        <v>3611.91</v>
      </c>
      <c r="J322" s="13">
        <f t="shared" si="34"/>
        <v>3.6098401284998384E-4</v>
      </c>
    </row>
    <row r="323" spans="1:10" ht="39" customHeight="1" x14ac:dyDescent="0.2">
      <c r="A323" s="9" t="s">
        <v>898</v>
      </c>
      <c r="B323" s="11" t="s">
        <v>899</v>
      </c>
      <c r="C323" s="9" t="s">
        <v>29</v>
      </c>
      <c r="D323" s="9" t="s">
        <v>900</v>
      </c>
      <c r="E323" s="10" t="s">
        <v>63</v>
      </c>
      <c r="F323" s="11">
        <v>104.29</v>
      </c>
      <c r="G323" s="12">
        <v>18.23</v>
      </c>
      <c r="H323" s="12">
        <f t="shared" si="41"/>
        <v>22.28</v>
      </c>
      <c r="I323" s="12">
        <f t="shared" si="42"/>
        <v>2323.58</v>
      </c>
      <c r="J323" s="13">
        <f t="shared" si="34"/>
        <v>2.3222484297171452E-4</v>
      </c>
    </row>
    <row r="324" spans="1:10" ht="26.1" customHeight="1" x14ac:dyDescent="0.2">
      <c r="A324" s="9" t="s">
        <v>901</v>
      </c>
      <c r="B324" s="11" t="s">
        <v>902</v>
      </c>
      <c r="C324" s="9" t="s">
        <v>29</v>
      </c>
      <c r="D324" s="9" t="s">
        <v>903</v>
      </c>
      <c r="E324" s="10" t="s">
        <v>63</v>
      </c>
      <c r="F324" s="11">
        <v>108.5</v>
      </c>
      <c r="G324" s="12">
        <v>16.61</v>
      </c>
      <c r="H324" s="12">
        <f t="shared" si="41"/>
        <v>20.3</v>
      </c>
      <c r="I324" s="12">
        <f t="shared" si="42"/>
        <v>2202.5500000000002</v>
      </c>
      <c r="J324" s="13">
        <f t="shared" si="34"/>
        <v>2.2012877881861175E-4</v>
      </c>
    </row>
    <row r="325" spans="1:10" ht="39" customHeight="1" x14ac:dyDescent="0.2">
      <c r="A325" s="9" t="s">
        <v>904</v>
      </c>
      <c r="B325" s="11" t="s">
        <v>905</v>
      </c>
      <c r="C325" s="9" t="s">
        <v>29</v>
      </c>
      <c r="D325" s="9" t="s">
        <v>906</v>
      </c>
      <c r="E325" s="10" t="s">
        <v>63</v>
      </c>
      <c r="F325" s="11">
        <v>18.77</v>
      </c>
      <c r="G325" s="12">
        <v>25.3</v>
      </c>
      <c r="H325" s="12">
        <f t="shared" si="41"/>
        <v>30.92</v>
      </c>
      <c r="I325" s="12">
        <f t="shared" si="42"/>
        <v>580.36</v>
      </c>
      <c r="J325" s="13">
        <f t="shared" ref="J325:J388" si="43">I325 / 10005733.97</f>
        <v>5.8002741402088266E-5</v>
      </c>
    </row>
    <row r="326" spans="1:10" ht="39" customHeight="1" x14ac:dyDescent="0.2">
      <c r="A326" s="9" t="s">
        <v>907</v>
      </c>
      <c r="B326" s="11" t="s">
        <v>908</v>
      </c>
      <c r="C326" s="9" t="s">
        <v>29</v>
      </c>
      <c r="D326" s="9" t="s">
        <v>909</v>
      </c>
      <c r="E326" s="10" t="s">
        <v>67</v>
      </c>
      <c r="F326" s="11">
        <v>3</v>
      </c>
      <c r="G326" s="12">
        <v>5.47</v>
      </c>
      <c r="H326" s="12">
        <f t="shared" si="41"/>
        <v>6.68</v>
      </c>
      <c r="I326" s="12">
        <f t="shared" si="42"/>
        <v>20.04</v>
      </c>
      <c r="J326" s="13">
        <f t="shared" si="43"/>
        <v>2.0028515709177901E-6</v>
      </c>
    </row>
    <row r="327" spans="1:10" ht="39" customHeight="1" x14ac:dyDescent="0.2">
      <c r="A327" s="9" t="s">
        <v>910</v>
      </c>
      <c r="B327" s="11" t="s">
        <v>911</v>
      </c>
      <c r="C327" s="9" t="s">
        <v>29</v>
      </c>
      <c r="D327" s="9" t="s">
        <v>912</v>
      </c>
      <c r="E327" s="10" t="s">
        <v>67</v>
      </c>
      <c r="F327" s="11">
        <v>10</v>
      </c>
      <c r="G327" s="12">
        <v>6.9</v>
      </c>
      <c r="H327" s="12">
        <f t="shared" si="41"/>
        <v>8.43</v>
      </c>
      <c r="I327" s="12">
        <f t="shared" si="42"/>
        <v>84.3</v>
      </c>
      <c r="J327" s="13">
        <f t="shared" si="43"/>
        <v>8.4251690333517821E-6</v>
      </c>
    </row>
    <row r="328" spans="1:10" ht="39" customHeight="1" x14ac:dyDescent="0.2">
      <c r="A328" s="9" t="s">
        <v>913</v>
      </c>
      <c r="B328" s="11" t="s">
        <v>914</v>
      </c>
      <c r="C328" s="9" t="s">
        <v>29</v>
      </c>
      <c r="D328" s="9" t="s">
        <v>915</v>
      </c>
      <c r="E328" s="10" t="s">
        <v>67</v>
      </c>
      <c r="F328" s="11">
        <v>8</v>
      </c>
      <c r="G328" s="12">
        <v>9.39</v>
      </c>
      <c r="H328" s="12">
        <f t="shared" si="41"/>
        <v>11.47</v>
      </c>
      <c r="I328" s="12">
        <f t="shared" si="42"/>
        <v>91.76</v>
      </c>
      <c r="J328" s="13">
        <f t="shared" si="43"/>
        <v>9.1707415243221787E-6</v>
      </c>
    </row>
    <row r="329" spans="1:10" ht="39" customHeight="1" x14ac:dyDescent="0.2">
      <c r="A329" s="9" t="s">
        <v>916</v>
      </c>
      <c r="B329" s="11" t="s">
        <v>917</v>
      </c>
      <c r="C329" s="9" t="s">
        <v>29</v>
      </c>
      <c r="D329" s="9" t="s">
        <v>918</v>
      </c>
      <c r="E329" s="10" t="s">
        <v>67</v>
      </c>
      <c r="F329" s="11">
        <v>2</v>
      </c>
      <c r="G329" s="12">
        <v>12.76</v>
      </c>
      <c r="H329" s="12">
        <f t="shared" si="41"/>
        <v>15.59</v>
      </c>
      <c r="I329" s="12">
        <f t="shared" si="42"/>
        <v>31.18</v>
      </c>
      <c r="J329" s="13">
        <f t="shared" si="43"/>
        <v>3.1162131727154043E-6</v>
      </c>
    </row>
    <row r="330" spans="1:10" ht="39" customHeight="1" x14ac:dyDescent="0.2">
      <c r="A330" s="9" t="s">
        <v>919</v>
      </c>
      <c r="B330" s="11" t="s">
        <v>920</v>
      </c>
      <c r="C330" s="9" t="s">
        <v>29</v>
      </c>
      <c r="D330" s="9" t="s">
        <v>921</v>
      </c>
      <c r="E330" s="10" t="s">
        <v>67</v>
      </c>
      <c r="F330" s="11">
        <v>59</v>
      </c>
      <c r="G330" s="12">
        <v>7.3</v>
      </c>
      <c r="H330" s="12">
        <f t="shared" si="41"/>
        <v>8.92</v>
      </c>
      <c r="I330" s="12">
        <f t="shared" si="42"/>
        <v>526.28</v>
      </c>
      <c r="J330" s="13">
        <f t="shared" si="43"/>
        <v>5.2597840556018694E-5</v>
      </c>
    </row>
    <row r="331" spans="1:10" ht="39" customHeight="1" x14ac:dyDescent="0.2">
      <c r="A331" s="9" t="s">
        <v>922</v>
      </c>
      <c r="B331" s="11" t="s">
        <v>923</v>
      </c>
      <c r="C331" s="9" t="s">
        <v>29</v>
      </c>
      <c r="D331" s="9" t="s">
        <v>924</v>
      </c>
      <c r="E331" s="10" t="s">
        <v>67</v>
      </c>
      <c r="F331" s="11">
        <v>236</v>
      </c>
      <c r="G331" s="12">
        <v>8.86</v>
      </c>
      <c r="H331" s="12">
        <f t="shared" si="41"/>
        <v>10.82</v>
      </c>
      <c r="I331" s="12">
        <f t="shared" si="42"/>
        <v>2553.52</v>
      </c>
      <c r="J331" s="13">
        <f t="shared" si="43"/>
        <v>2.5520566583682615E-4</v>
      </c>
    </row>
    <row r="332" spans="1:10" ht="39" customHeight="1" x14ac:dyDescent="0.2">
      <c r="A332" s="9" t="s">
        <v>925</v>
      </c>
      <c r="B332" s="11" t="s">
        <v>926</v>
      </c>
      <c r="C332" s="9" t="s">
        <v>29</v>
      </c>
      <c r="D332" s="9" t="s">
        <v>927</v>
      </c>
      <c r="E332" s="10" t="s">
        <v>67</v>
      </c>
      <c r="F332" s="11">
        <v>6</v>
      </c>
      <c r="G332" s="12">
        <v>11.2</v>
      </c>
      <c r="H332" s="12">
        <f t="shared" si="41"/>
        <v>13.68</v>
      </c>
      <c r="I332" s="12">
        <f t="shared" si="42"/>
        <v>82.08</v>
      </c>
      <c r="J332" s="13">
        <f t="shared" si="43"/>
        <v>8.2032962545375365E-6</v>
      </c>
    </row>
    <row r="333" spans="1:10" ht="39" customHeight="1" x14ac:dyDescent="0.2">
      <c r="A333" s="9" t="s">
        <v>928</v>
      </c>
      <c r="B333" s="11" t="s">
        <v>929</v>
      </c>
      <c r="C333" s="9" t="s">
        <v>29</v>
      </c>
      <c r="D333" s="9" t="s">
        <v>930</v>
      </c>
      <c r="E333" s="10" t="s">
        <v>67</v>
      </c>
      <c r="F333" s="11">
        <v>10</v>
      </c>
      <c r="G333" s="12">
        <v>16.899999999999999</v>
      </c>
      <c r="H333" s="12">
        <f t="shared" si="41"/>
        <v>20.65</v>
      </c>
      <c r="I333" s="12">
        <f t="shared" si="42"/>
        <v>206.5</v>
      </c>
      <c r="J333" s="13">
        <f t="shared" si="43"/>
        <v>2.0638166137451281E-5</v>
      </c>
    </row>
    <row r="334" spans="1:10" ht="39" customHeight="1" x14ac:dyDescent="0.2">
      <c r="A334" s="9" t="s">
        <v>931</v>
      </c>
      <c r="B334" s="11" t="s">
        <v>932</v>
      </c>
      <c r="C334" s="9" t="s">
        <v>29</v>
      </c>
      <c r="D334" s="9" t="s">
        <v>933</v>
      </c>
      <c r="E334" s="10" t="s">
        <v>67</v>
      </c>
      <c r="F334" s="11">
        <v>2</v>
      </c>
      <c r="G334" s="12">
        <v>21.22</v>
      </c>
      <c r="H334" s="12">
        <f t="shared" si="41"/>
        <v>25.93</v>
      </c>
      <c r="I334" s="12">
        <f t="shared" si="42"/>
        <v>51.86</v>
      </c>
      <c r="J334" s="13">
        <f t="shared" si="43"/>
        <v>5.1830280672553199E-6</v>
      </c>
    </row>
    <row r="335" spans="1:10" ht="39" customHeight="1" x14ac:dyDescent="0.2">
      <c r="A335" s="9" t="s">
        <v>934</v>
      </c>
      <c r="B335" s="11" t="s">
        <v>935</v>
      </c>
      <c r="C335" s="9" t="s">
        <v>29</v>
      </c>
      <c r="D335" s="9" t="s">
        <v>936</v>
      </c>
      <c r="E335" s="10" t="s">
        <v>67</v>
      </c>
      <c r="F335" s="11">
        <v>1</v>
      </c>
      <c r="G335" s="12">
        <v>8.74</v>
      </c>
      <c r="H335" s="12">
        <f t="shared" si="41"/>
        <v>10.68</v>
      </c>
      <c r="I335" s="12">
        <f t="shared" si="42"/>
        <v>10.68</v>
      </c>
      <c r="J335" s="13">
        <f t="shared" si="43"/>
        <v>1.0673879629442117E-6</v>
      </c>
    </row>
    <row r="336" spans="1:10" ht="39" customHeight="1" x14ac:dyDescent="0.2">
      <c r="A336" s="9" t="s">
        <v>937</v>
      </c>
      <c r="B336" s="11" t="s">
        <v>938</v>
      </c>
      <c r="C336" s="9" t="s">
        <v>29</v>
      </c>
      <c r="D336" s="9" t="s">
        <v>939</v>
      </c>
      <c r="E336" s="10" t="s">
        <v>67</v>
      </c>
      <c r="F336" s="11">
        <v>5</v>
      </c>
      <c r="G336" s="12">
        <v>13.13</v>
      </c>
      <c r="H336" s="12">
        <f t="shared" si="41"/>
        <v>16.04</v>
      </c>
      <c r="I336" s="12">
        <f t="shared" si="42"/>
        <v>80.2</v>
      </c>
      <c r="J336" s="13">
        <f t="shared" si="43"/>
        <v>8.015403991397544E-6</v>
      </c>
    </row>
    <row r="337" spans="1:10" ht="39" customHeight="1" x14ac:dyDescent="0.2">
      <c r="A337" s="9" t="s">
        <v>940</v>
      </c>
      <c r="B337" s="11" t="s">
        <v>941</v>
      </c>
      <c r="C337" s="9" t="s">
        <v>29</v>
      </c>
      <c r="D337" s="9" t="s">
        <v>942</v>
      </c>
      <c r="E337" s="10" t="s">
        <v>67</v>
      </c>
      <c r="F337" s="11">
        <v>31</v>
      </c>
      <c r="G337" s="12">
        <v>18.04</v>
      </c>
      <c r="H337" s="12">
        <f t="shared" si="41"/>
        <v>22.05</v>
      </c>
      <c r="I337" s="12">
        <f t="shared" si="42"/>
        <v>683.55</v>
      </c>
      <c r="J337" s="13">
        <f t="shared" si="43"/>
        <v>6.831582790922433E-5</v>
      </c>
    </row>
    <row r="338" spans="1:10" ht="39" customHeight="1" x14ac:dyDescent="0.2">
      <c r="A338" s="9" t="s">
        <v>943</v>
      </c>
      <c r="B338" s="11" t="s">
        <v>944</v>
      </c>
      <c r="C338" s="9" t="s">
        <v>29</v>
      </c>
      <c r="D338" s="9" t="s">
        <v>945</v>
      </c>
      <c r="E338" s="10" t="s">
        <v>67</v>
      </c>
      <c r="F338" s="11">
        <v>1</v>
      </c>
      <c r="G338" s="12">
        <v>13.4</v>
      </c>
      <c r="H338" s="12">
        <f t="shared" si="41"/>
        <v>16.37</v>
      </c>
      <c r="I338" s="12">
        <f t="shared" si="42"/>
        <v>16.37</v>
      </c>
      <c r="J338" s="13">
        <f t="shared" si="43"/>
        <v>1.6360618870221671E-6</v>
      </c>
    </row>
    <row r="339" spans="1:10" ht="39" customHeight="1" x14ac:dyDescent="0.2">
      <c r="A339" s="9" t="s">
        <v>946</v>
      </c>
      <c r="B339" s="11" t="s">
        <v>947</v>
      </c>
      <c r="C339" s="9" t="s">
        <v>29</v>
      </c>
      <c r="D339" s="9" t="s">
        <v>948</v>
      </c>
      <c r="E339" s="10" t="s">
        <v>67</v>
      </c>
      <c r="F339" s="11">
        <v>1</v>
      </c>
      <c r="G339" s="12">
        <v>22.45</v>
      </c>
      <c r="H339" s="12">
        <f t="shared" si="41"/>
        <v>27.44</v>
      </c>
      <c r="I339" s="12">
        <f t="shared" si="42"/>
        <v>27.44</v>
      </c>
      <c r="J339" s="13">
        <f t="shared" si="43"/>
        <v>2.7424275002986113E-6</v>
      </c>
    </row>
    <row r="340" spans="1:10" ht="39" customHeight="1" x14ac:dyDescent="0.2">
      <c r="A340" s="9" t="s">
        <v>949</v>
      </c>
      <c r="B340" s="11" t="s">
        <v>947</v>
      </c>
      <c r="C340" s="9" t="s">
        <v>29</v>
      </c>
      <c r="D340" s="9" t="s">
        <v>948</v>
      </c>
      <c r="E340" s="10" t="s">
        <v>67</v>
      </c>
      <c r="F340" s="11">
        <v>1</v>
      </c>
      <c r="G340" s="12">
        <v>22.45</v>
      </c>
      <c r="H340" s="12">
        <f t="shared" si="41"/>
        <v>27.44</v>
      </c>
      <c r="I340" s="12">
        <f t="shared" si="42"/>
        <v>27.44</v>
      </c>
      <c r="J340" s="13">
        <f t="shared" si="43"/>
        <v>2.7424275002986113E-6</v>
      </c>
    </row>
    <row r="341" spans="1:10" ht="39" customHeight="1" x14ac:dyDescent="0.2">
      <c r="A341" s="9" t="s">
        <v>950</v>
      </c>
      <c r="B341" s="11" t="s">
        <v>951</v>
      </c>
      <c r="C341" s="9" t="s">
        <v>29</v>
      </c>
      <c r="D341" s="9" t="s">
        <v>952</v>
      </c>
      <c r="E341" s="10" t="s">
        <v>67</v>
      </c>
      <c r="F341" s="11">
        <v>23</v>
      </c>
      <c r="G341" s="12">
        <v>24.24</v>
      </c>
      <c r="H341" s="12">
        <f t="shared" si="41"/>
        <v>29.62</v>
      </c>
      <c r="I341" s="12">
        <f t="shared" si="42"/>
        <v>681.26</v>
      </c>
      <c r="J341" s="13">
        <f t="shared" si="43"/>
        <v>6.8086959141888917E-5</v>
      </c>
    </row>
    <row r="342" spans="1:10" ht="39" customHeight="1" x14ac:dyDescent="0.2">
      <c r="A342" s="9" t="s">
        <v>953</v>
      </c>
      <c r="B342" s="11" t="s">
        <v>954</v>
      </c>
      <c r="C342" s="9" t="s">
        <v>29</v>
      </c>
      <c r="D342" s="9" t="s">
        <v>955</v>
      </c>
      <c r="E342" s="10" t="s">
        <v>67</v>
      </c>
      <c r="F342" s="11">
        <v>1</v>
      </c>
      <c r="G342" s="12">
        <v>24.28</v>
      </c>
      <c r="H342" s="12">
        <f t="shared" si="41"/>
        <v>29.67</v>
      </c>
      <c r="I342" s="12">
        <f t="shared" si="42"/>
        <v>29.67</v>
      </c>
      <c r="J342" s="13">
        <f t="shared" si="43"/>
        <v>2.9652997060444534E-6</v>
      </c>
    </row>
    <row r="343" spans="1:10" ht="39" customHeight="1" x14ac:dyDescent="0.2">
      <c r="A343" s="9" t="s">
        <v>956</v>
      </c>
      <c r="B343" s="11" t="s">
        <v>957</v>
      </c>
      <c r="C343" s="9" t="s">
        <v>29</v>
      </c>
      <c r="D343" s="9" t="s">
        <v>958</v>
      </c>
      <c r="E343" s="10" t="s">
        <v>67</v>
      </c>
      <c r="F343" s="11">
        <v>2</v>
      </c>
      <c r="G343" s="12">
        <v>35.380000000000003</v>
      </c>
      <c r="H343" s="12">
        <f t="shared" si="41"/>
        <v>43.24</v>
      </c>
      <c r="I343" s="12">
        <f t="shared" si="42"/>
        <v>86.48</v>
      </c>
      <c r="J343" s="13">
        <f t="shared" si="43"/>
        <v>8.6430441044396457E-6</v>
      </c>
    </row>
    <row r="344" spans="1:10" ht="39" customHeight="1" x14ac:dyDescent="0.2">
      <c r="A344" s="9" t="s">
        <v>959</v>
      </c>
      <c r="B344" s="11" t="s">
        <v>960</v>
      </c>
      <c r="C344" s="9" t="s">
        <v>29</v>
      </c>
      <c r="D344" s="9" t="s">
        <v>961</v>
      </c>
      <c r="E344" s="10" t="s">
        <v>67</v>
      </c>
      <c r="F344" s="11">
        <v>2</v>
      </c>
      <c r="G344" s="12">
        <v>21.24</v>
      </c>
      <c r="H344" s="12">
        <f t="shared" si="41"/>
        <v>25.96</v>
      </c>
      <c r="I344" s="12">
        <f t="shared" si="42"/>
        <v>51.92</v>
      </c>
      <c r="J344" s="13">
        <f t="shared" si="43"/>
        <v>5.189024628844894E-6</v>
      </c>
    </row>
    <row r="345" spans="1:10" ht="39" customHeight="1" x14ac:dyDescent="0.2">
      <c r="A345" s="9" t="s">
        <v>962</v>
      </c>
      <c r="B345" s="11" t="s">
        <v>963</v>
      </c>
      <c r="C345" s="9" t="s">
        <v>22</v>
      </c>
      <c r="D345" s="9" t="s">
        <v>964</v>
      </c>
      <c r="E345" s="10" t="s">
        <v>63</v>
      </c>
      <c r="F345" s="11">
        <v>125.65</v>
      </c>
      <c r="G345" s="12">
        <v>6.98</v>
      </c>
      <c r="H345" s="12">
        <f t="shared" si="41"/>
        <v>8.5299999999999994</v>
      </c>
      <c r="I345" s="12">
        <f t="shared" si="42"/>
        <v>1071.79</v>
      </c>
      <c r="J345" s="13">
        <f t="shared" si="43"/>
        <v>1.0711757910149593E-4</v>
      </c>
    </row>
    <row r="346" spans="1:10" ht="24" customHeight="1" x14ac:dyDescent="0.2">
      <c r="A346" s="5" t="s">
        <v>965</v>
      </c>
      <c r="B346" s="5"/>
      <c r="C346" s="5"/>
      <c r="D346" s="5" t="s">
        <v>966</v>
      </c>
      <c r="E346" s="5"/>
      <c r="F346" s="6"/>
      <c r="G346" s="5"/>
      <c r="H346" s="5"/>
      <c r="I346" s="7">
        <v>58575.199999999997</v>
      </c>
      <c r="J346" s="8">
        <f t="shared" si="43"/>
        <v>5.8541632403604667E-3</v>
      </c>
    </row>
    <row r="347" spans="1:10" ht="26.1" customHeight="1" x14ac:dyDescent="0.2">
      <c r="A347" s="9" t="s">
        <v>967</v>
      </c>
      <c r="B347" s="11" t="s">
        <v>968</v>
      </c>
      <c r="C347" s="9" t="s">
        <v>29</v>
      </c>
      <c r="D347" s="9" t="s">
        <v>969</v>
      </c>
      <c r="E347" s="10" t="s">
        <v>31</v>
      </c>
      <c r="F347" s="11">
        <v>2410.38</v>
      </c>
      <c r="G347" s="12">
        <v>0.48</v>
      </c>
      <c r="H347" s="12">
        <f>TRUNC(G347 * (1 + 22.23 / 100), 2)</f>
        <v>0.57999999999999996</v>
      </c>
      <c r="I347" s="12">
        <f>TRUNC(F347 * H347, 2)</f>
        <v>1398.02</v>
      </c>
      <c r="J347" s="13">
        <f t="shared" si="43"/>
        <v>1.3972188389094257E-4</v>
      </c>
    </row>
    <row r="348" spans="1:10" ht="26.1" customHeight="1" x14ac:dyDescent="0.2">
      <c r="A348" s="9" t="s">
        <v>970</v>
      </c>
      <c r="B348" s="11" t="s">
        <v>971</v>
      </c>
      <c r="C348" s="9" t="s">
        <v>29</v>
      </c>
      <c r="D348" s="9" t="s">
        <v>972</v>
      </c>
      <c r="E348" s="10" t="s">
        <v>31</v>
      </c>
      <c r="F348" s="11">
        <v>2410.38</v>
      </c>
      <c r="G348" s="12">
        <v>4.84</v>
      </c>
      <c r="H348" s="12">
        <f>TRUNC(G348 * (1 + 22.23 / 100), 2)</f>
        <v>5.91</v>
      </c>
      <c r="I348" s="12">
        <f>TRUNC(F348 * H348, 2)</f>
        <v>14245.34</v>
      </c>
      <c r="J348" s="13">
        <f t="shared" si="43"/>
        <v>1.4237176445737543E-3</v>
      </c>
    </row>
    <row r="349" spans="1:10" ht="26.1" customHeight="1" x14ac:dyDescent="0.2">
      <c r="A349" s="9" t="s">
        <v>973</v>
      </c>
      <c r="B349" s="11" t="s">
        <v>224</v>
      </c>
      <c r="C349" s="9" t="s">
        <v>29</v>
      </c>
      <c r="D349" s="9" t="s">
        <v>225</v>
      </c>
      <c r="E349" s="10" t="s">
        <v>31</v>
      </c>
      <c r="F349" s="11">
        <v>2410.38</v>
      </c>
      <c r="G349" s="12">
        <v>1.74</v>
      </c>
      <c r="H349" s="12">
        <f>TRUNC(G349 * (1 + 22.23 / 100), 2)</f>
        <v>2.12</v>
      </c>
      <c r="I349" s="12">
        <f>TRUNC(F349 * H349, 2)</f>
        <v>5110</v>
      </c>
      <c r="J349" s="13">
        <f t="shared" si="43"/>
        <v>5.1070716204540466E-4</v>
      </c>
    </row>
    <row r="350" spans="1:10" ht="26.1" customHeight="1" x14ac:dyDescent="0.2">
      <c r="A350" s="9" t="s">
        <v>974</v>
      </c>
      <c r="B350" s="11" t="s">
        <v>96</v>
      </c>
      <c r="C350" s="9" t="s">
        <v>22</v>
      </c>
      <c r="D350" s="9" t="s">
        <v>97</v>
      </c>
      <c r="E350" s="10" t="s">
        <v>98</v>
      </c>
      <c r="F350" s="11">
        <v>443588</v>
      </c>
      <c r="G350" s="12">
        <v>0.03</v>
      </c>
      <c r="H350" s="12">
        <f>TRUNC(G350 * (1 + 22.23 / 100), 2)</f>
        <v>0.03</v>
      </c>
      <c r="I350" s="12">
        <f>TRUNC(F350 * H350, 2)</f>
        <v>13307.64</v>
      </c>
      <c r="J350" s="13">
        <f t="shared" si="43"/>
        <v>1.3300013811980251E-3</v>
      </c>
    </row>
    <row r="351" spans="1:10" ht="24" customHeight="1" x14ac:dyDescent="0.2">
      <c r="A351" s="9" t="s">
        <v>975</v>
      </c>
      <c r="B351" s="11" t="s">
        <v>100</v>
      </c>
      <c r="C351" s="9" t="s">
        <v>22</v>
      </c>
      <c r="D351" s="9" t="s">
        <v>101</v>
      </c>
      <c r="E351" s="10" t="s">
        <v>67</v>
      </c>
      <c r="F351" s="11">
        <v>45</v>
      </c>
      <c r="G351" s="12">
        <v>445.69</v>
      </c>
      <c r="H351" s="12">
        <f>TRUNC(G351 * (1 + 22.23 / 100), 2)</f>
        <v>544.76</v>
      </c>
      <c r="I351" s="12">
        <f>TRUNC(F351 * H351, 2)</f>
        <v>24514.2</v>
      </c>
      <c r="J351" s="13">
        <f t="shared" si="43"/>
        <v>2.4500151686523402E-3</v>
      </c>
    </row>
    <row r="352" spans="1:10" ht="24" customHeight="1" x14ac:dyDescent="0.2">
      <c r="A352" s="5" t="s">
        <v>976</v>
      </c>
      <c r="B352" s="5"/>
      <c r="C352" s="5"/>
      <c r="D352" s="5" t="s">
        <v>977</v>
      </c>
      <c r="E352" s="5"/>
      <c r="F352" s="6"/>
      <c r="G352" s="5"/>
      <c r="H352" s="5"/>
      <c r="I352" s="7">
        <v>1435100.63</v>
      </c>
      <c r="J352" s="8">
        <f t="shared" si="43"/>
        <v>0.14342782191719614</v>
      </c>
    </row>
    <row r="353" spans="1:10" ht="26.1" customHeight="1" x14ac:dyDescent="0.2">
      <c r="A353" s="9" t="s">
        <v>978</v>
      </c>
      <c r="B353" s="11" t="s">
        <v>413</v>
      </c>
      <c r="C353" s="9" t="s">
        <v>29</v>
      </c>
      <c r="D353" s="9" t="s">
        <v>414</v>
      </c>
      <c r="E353" s="10" t="s">
        <v>63</v>
      </c>
      <c r="F353" s="11">
        <v>10</v>
      </c>
      <c r="G353" s="12">
        <v>52.25</v>
      </c>
      <c r="H353" s="12">
        <f t="shared" ref="H353:H375" si="44">TRUNC(G353 * (1 + 22.23 / 100), 2)</f>
        <v>63.86</v>
      </c>
      <c r="I353" s="12">
        <f t="shared" ref="I353:I375" si="45">TRUNC(F353 * H353, 2)</f>
        <v>638.6</v>
      </c>
      <c r="J353" s="13">
        <f t="shared" si="43"/>
        <v>6.3823403851701648E-5</v>
      </c>
    </row>
    <row r="354" spans="1:10" ht="26.1" customHeight="1" x14ac:dyDescent="0.2">
      <c r="A354" s="9" t="s">
        <v>979</v>
      </c>
      <c r="B354" s="11" t="s">
        <v>980</v>
      </c>
      <c r="C354" s="9" t="s">
        <v>22</v>
      </c>
      <c r="D354" s="9" t="s">
        <v>981</v>
      </c>
      <c r="E354" s="10" t="s">
        <v>67</v>
      </c>
      <c r="F354" s="11">
        <v>4</v>
      </c>
      <c r="G354" s="12">
        <v>18.84</v>
      </c>
      <c r="H354" s="12">
        <f t="shared" si="44"/>
        <v>23.02</v>
      </c>
      <c r="I354" s="12">
        <f t="shared" si="45"/>
        <v>92.08</v>
      </c>
      <c r="J354" s="13">
        <f t="shared" si="43"/>
        <v>9.2027231861332392E-6</v>
      </c>
    </row>
    <row r="355" spans="1:10" ht="39" customHeight="1" x14ac:dyDescent="0.2">
      <c r="A355" s="9" t="s">
        <v>982</v>
      </c>
      <c r="B355" s="11" t="s">
        <v>983</v>
      </c>
      <c r="C355" s="9" t="s">
        <v>29</v>
      </c>
      <c r="D355" s="9" t="s">
        <v>984</v>
      </c>
      <c r="E355" s="10" t="s">
        <v>67</v>
      </c>
      <c r="F355" s="11">
        <v>4</v>
      </c>
      <c r="G355" s="12">
        <v>798.35</v>
      </c>
      <c r="H355" s="12">
        <f t="shared" si="44"/>
        <v>975.82</v>
      </c>
      <c r="I355" s="12">
        <f t="shared" si="45"/>
        <v>3903.28</v>
      </c>
      <c r="J355" s="13">
        <f t="shared" si="43"/>
        <v>3.9010431535588789E-4</v>
      </c>
    </row>
    <row r="356" spans="1:10" ht="26.1" customHeight="1" x14ac:dyDescent="0.2">
      <c r="A356" s="9" t="s">
        <v>985</v>
      </c>
      <c r="B356" s="11" t="s">
        <v>986</v>
      </c>
      <c r="C356" s="9" t="s">
        <v>22</v>
      </c>
      <c r="D356" s="9" t="s">
        <v>987</v>
      </c>
      <c r="E356" s="10" t="s">
        <v>67</v>
      </c>
      <c r="F356" s="11">
        <v>8</v>
      </c>
      <c r="G356" s="12">
        <v>26</v>
      </c>
      <c r="H356" s="12">
        <f t="shared" si="44"/>
        <v>31.77</v>
      </c>
      <c r="I356" s="12">
        <f t="shared" si="45"/>
        <v>254.16</v>
      </c>
      <c r="J356" s="13">
        <f t="shared" si="43"/>
        <v>2.5401434893436407E-5</v>
      </c>
    </row>
    <row r="357" spans="1:10" ht="39" customHeight="1" x14ac:dyDescent="0.2">
      <c r="A357" s="9" t="s">
        <v>988</v>
      </c>
      <c r="B357" s="11" t="s">
        <v>470</v>
      </c>
      <c r="C357" s="9" t="s">
        <v>29</v>
      </c>
      <c r="D357" s="9" t="s">
        <v>471</v>
      </c>
      <c r="E357" s="10" t="s">
        <v>63</v>
      </c>
      <c r="F357" s="11">
        <v>600</v>
      </c>
      <c r="G357" s="12">
        <v>22.08</v>
      </c>
      <c r="H357" s="12">
        <f t="shared" si="44"/>
        <v>26.98</v>
      </c>
      <c r="I357" s="12">
        <f t="shared" si="45"/>
        <v>16188</v>
      </c>
      <c r="J357" s="13">
        <f t="shared" si="43"/>
        <v>1.6178723168671252E-3</v>
      </c>
    </row>
    <row r="358" spans="1:10" ht="26.1" customHeight="1" x14ac:dyDescent="0.2">
      <c r="A358" s="9" t="s">
        <v>989</v>
      </c>
      <c r="B358" s="11" t="s">
        <v>990</v>
      </c>
      <c r="C358" s="9" t="s">
        <v>22</v>
      </c>
      <c r="D358" s="9" t="s">
        <v>991</v>
      </c>
      <c r="E358" s="10" t="s">
        <v>24</v>
      </c>
      <c r="F358" s="11">
        <v>4</v>
      </c>
      <c r="G358" s="12">
        <v>474.92</v>
      </c>
      <c r="H358" s="12">
        <f t="shared" si="44"/>
        <v>580.49</v>
      </c>
      <c r="I358" s="12">
        <f t="shared" si="45"/>
        <v>2321.96</v>
      </c>
      <c r="J358" s="13">
        <f t="shared" si="43"/>
        <v>2.3206293580879604E-4</v>
      </c>
    </row>
    <row r="359" spans="1:10" ht="26.1" customHeight="1" x14ac:dyDescent="0.2">
      <c r="A359" s="9" t="s">
        <v>992</v>
      </c>
      <c r="B359" s="11" t="s">
        <v>993</v>
      </c>
      <c r="C359" s="9" t="s">
        <v>22</v>
      </c>
      <c r="D359" s="9" t="s">
        <v>994</v>
      </c>
      <c r="E359" s="10" t="s">
        <v>24</v>
      </c>
      <c r="F359" s="11">
        <v>3</v>
      </c>
      <c r="G359" s="12">
        <v>44.78</v>
      </c>
      <c r="H359" s="12">
        <f t="shared" si="44"/>
        <v>54.73</v>
      </c>
      <c r="I359" s="12">
        <f t="shared" si="45"/>
        <v>164.19</v>
      </c>
      <c r="J359" s="13">
        <f t="shared" si="43"/>
        <v>1.640959078986986E-5</v>
      </c>
    </row>
    <row r="360" spans="1:10" ht="39" customHeight="1" x14ac:dyDescent="0.2">
      <c r="A360" s="9" t="s">
        <v>995</v>
      </c>
      <c r="B360" s="11" t="s">
        <v>996</v>
      </c>
      <c r="C360" s="9" t="s">
        <v>29</v>
      </c>
      <c r="D360" s="9" t="s">
        <v>997</v>
      </c>
      <c r="E360" s="10" t="s">
        <v>67</v>
      </c>
      <c r="F360" s="11">
        <v>1</v>
      </c>
      <c r="G360" s="12">
        <v>759.46</v>
      </c>
      <c r="H360" s="12">
        <f t="shared" si="44"/>
        <v>928.28</v>
      </c>
      <c r="I360" s="12">
        <f t="shared" si="45"/>
        <v>928.28</v>
      </c>
      <c r="J360" s="13">
        <f t="shared" si="43"/>
        <v>9.2774803206165983E-5</v>
      </c>
    </row>
    <row r="361" spans="1:10" ht="39" customHeight="1" x14ac:dyDescent="0.2">
      <c r="A361" s="9" t="s">
        <v>998</v>
      </c>
      <c r="B361" s="11" t="s">
        <v>999</v>
      </c>
      <c r="C361" s="9" t="s">
        <v>29</v>
      </c>
      <c r="D361" s="9" t="s">
        <v>1000</v>
      </c>
      <c r="E361" s="10" t="s">
        <v>31</v>
      </c>
      <c r="F361" s="11">
        <v>2.2400000000000002</v>
      </c>
      <c r="G361" s="12">
        <v>641.61</v>
      </c>
      <c r="H361" s="12">
        <f t="shared" si="44"/>
        <v>784.23</v>
      </c>
      <c r="I361" s="12">
        <f t="shared" si="45"/>
        <v>1756.67</v>
      </c>
      <c r="J361" s="13">
        <f t="shared" si="43"/>
        <v>1.7556633079262251E-4</v>
      </c>
    </row>
    <row r="362" spans="1:10" ht="26.1" customHeight="1" x14ac:dyDescent="0.2">
      <c r="A362" s="9" t="s">
        <v>1001</v>
      </c>
      <c r="B362" s="11" t="s">
        <v>1002</v>
      </c>
      <c r="C362" s="9" t="s">
        <v>29</v>
      </c>
      <c r="D362" s="9" t="s">
        <v>1003</v>
      </c>
      <c r="E362" s="10" t="s">
        <v>67</v>
      </c>
      <c r="F362" s="11">
        <v>1</v>
      </c>
      <c r="G362" s="12">
        <v>4197.3900000000003</v>
      </c>
      <c r="H362" s="12">
        <f t="shared" si="44"/>
        <v>5130.46</v>
      </c>
      <c r="I362" s="12">
        <f t="shared" si="45"/>
        <v>5130.46</v>
      </c>
      <c r="J362" s="13">
        <f t="shared" si="43"/>
        <v>5.1275198954744939E-4</v>
      </c>
    </row>
    <row r="363" spans="1:10" ht="26.1" customHeight="1" x14ac:dyDescent="0.2">
      <c r="A363" s="9" t="s">
        <v>1004</v>
      </c>
      <c r="B363" s="11" t="s">
        <v>1005</v>
      </c>
      <c r="C363" s="9" t="s">
        <v>22</v>
      </c>
      <c r="D363" s="9" t="s">
        <v>1006</v>
      </c>
      <c r="E363" s="10" t="s">
        <v>67</v>
      </c>
      <c r="F363" s="11">
        <v>1</v>
      </c>
      <c r="G363" s="12">
        <v>1014.73</v>
      </c>
      <c r="H363" s="12">
        <f t="shared" si="44"/>
        <v>1240.3</v>
      </c>
      <c r="I363" s="12">
        <f t="shared" si="45"/>
        <v>1240.3</v>
      </c>
      <c r="J363" s="13">
        <f t="shared" si="43"/>
        <v>1.2395892232581514E-4</v>
      </c>
    </row>
    <row r="364" spans="1:10" ht="51.95" customHeight="1" x14ac:dyDescent="0.2">
      <c r="A364" s="9" t="s">
        <v>1007</v>
      </c>
      <c r="B364" s="11" t="s">
        <v>1008</v>
      </c>
      <c r="C364" s="9" t="s">
        <v>22</v>
      </c>
      <c r="D364" s="9" t="s">
        <v>1009</v>
      </c>
      <c r="E364" s="10" t="s">
        <v>31</v>
      </c>
      <c r="F364" s="11">
        <v>6</v>
      </c>
      <c r="G364" s="12">
        <v>603.11</v>
      </c>
      <c r="H364" s="12">
        <f t="shared" si="44"/>
        <v>737.18</v>
      </c>
      <c r="I364" s="12">
        <f t="shared" si="45"/>
        <v>4423.08</v>
      </c>
      <c r="J364" s="13">
        <f t="shared" si="43"/>
        <v>4.4205452726023254E-4</v>
      </c>
    </row>
    <row r="365" spans="1:10" ht="26.1" customHeight="1" x14ac:dyDescent="0.2">
      <c r="A365" s="9" t="s">
        <v>1010</v>
      </c>
      <c r="B365" s="11" t="s">
        <v>1011</v>
      </c>
      <c r="C365" s="9" t="s">
        <v>22</v>
      </c>
      <c r="D365" s="9" t="s">
        <v>1012</v>
      </c>
      <c r="E365" s="10" t="s">
        <v>67</v>
      </c>
      <c r="F365" s="11">
        <v>1</v>
      </c>
      <c r="G365" s="12">
        <v>131449.85</v>
      </c>
      <c r="H365" s="12">
        <f t="shared" si="44"/>
        <v>160671.15</v>
      </c>
      <c r="I365" s="12">
        <f t="shared" si="45"/>
        <v>160671.15</v>
      </c>
      <c r="J365" s="13">
        <f t="shared" si="43"/>
        <v>1.6057907444045304E-2</v>
      </c>
    </row>
    <row r="366" spans="1:10" ht="26.1" customHeight="1" x14ac:dyDescent="0.2">
      <c r="A366" s="9" t="s">
        <v>1013</v>
      </c>
      <c r="B366" s="11" t="s">
        <v>1014</v>
      </c>
      <c r="C366" s="9" t="s">
        <v>22</v>
      </c>
      <c r="D366" s="9" t="s">
        <v>1015</v>
      </c>
      <c r="E366" s="10" t="s">
        <v>67</v>
      </c>
      <c r="F366" s="11">
        <v>1</v>
      </c>
      <c r="G366" s="12">
        <v>121744.01</v>
      </c>
      <c r="H366" s="12">
        <f t="shared" si="44"/>
        <v>148807.70000000001</v>
      </c>
      <c r="I366" s="12">
        <f t="shared" si="45"/>
        <v>148807.70000000001</v>
      </c>
      <c r="J366" s="13">
        <f t="shared" si="43"/>
        <v>1.4872242300881402E-2</v>
      </c>
    </row>
    <row r="367" spans="1:10" ht="26.1" customHeight="1" x14ac:dyDescent="0.2">
      <c r="A367" s="9" t="s">
        <v>1016</v>
      </c>
      <c r="B367" s="11" t="s">
        <v>1017</v>
      </c>
      <c r="C367" s="9" t="s">
        <v>22</v>
      </c>
      <c r="D367" s="9" t="s">
        <v>1018</v>
      </c>
      <c r="E367" s="10" t="s">
        <v>67</v>
      </c>
      <c r="F367" s="11">
        <v>3</v>
      </c>
      <c r="G367" s="12">
        <v>927.83</v>
      </c>
      <c r="H367" s="12">
        <f t="shared" si="44"/>
        <v>1134.08</v>
      </c>
      <c r="I367" s="12">
        <f t="shared" si="45"/>
        <v>3402.24</v>
      </c>
      <c r="J367" s="13">
        <f t="shared" si="43"/>
        <v>3.4002902837521667E-4</v>
      </c>
    </row>
    <row r="368" spans="1:10" ht="39" customHeight="1" x14ac:dyDescent="0.2">
      <c r="A368" s="9" t="s">
        <v>1019</v>
      </c>
      <c r="B368" s="11" t="s">
        <v>1020</v>
      </c>
      <c r="C368" s="9" t="s">
        <v>22</v>
      </c>
      <c r="D368" s="9" t="s">
        <v>1021</v>
      </c>
      <c r="E368" s="10" t="s">
        <v>63</v>
      </c>
      <c r="F368" s="11">
        <v>1</v>
      </c>
      <c r="G368" s="12">
        <v>242.34</v>
      </c>
      <c r="H368" s="12">
        <f t="shared" si="44"/>
        <v>296.20999999999998</v>
      </c>
      <c r="I368" s="12">
        <f t="shared" si="45"/>
        <v>296.20999999999998</v>
      </c>
      <c r="J368" s="13">
        <f t="shared" si="43"/>
        <v>2.9604025140796339E-5</v>
      </c>
    </row>
    <row r="369" spans="1:10" ht="39" customHeight="1" x14ac:dyDescent="0.2">
      <c r="A369" s="9" t="s">
        <v>1022</v>
      </c>
      <c r="B369" s="11" t="s">
        <v>1023</v>
      </c>
      <c r="C369" s="9" t="s">
        <v>22</v>
      </c>
      <c r="D369" s="9" t="s">
        <v>1024</v>
      </c>
      <c r="E369" s="10" t="s">
        <v>24</v>
      </c>
      <c r="F369" s="11">
        <v>6</v>
      </c>
      <c r="G369" s="12">
        <v>22.15</v>
      </c>
      <c r="H369" s="12">
        <f t="shared" si="44"/>
        <v>27.07</v>
      </c>
      <c r="I369" s="12">
        <f t="shared" si="45"/>
        <v>162.41999999999999</v>
      </c>
      <c r="J369" s="13">
        <f t="shared" si="43"/>
        <v>1.6232692222977418E-5</v>
      </c>
    </row>
    <row r="370" spans="1:10" ht="26.1" customHeight="1" x14ac:dyDescent="0.2">
      <c r="A370" s="9" t="s">
        <v>1025</v>
      </c>
      <c r="B370" s="11" t="s">
        <v>1026</v>
      </c>
      <c r="C370" s="9" t="s">
        <v>22</v>
      </c>
      <c r="D370" s="9" t="s">
        <v>1027</v>
      </c>
      <c r="E370" s="10" t="s">
        <v>67</v>
      </c>
      <c r="F370" s="11">
        <v>24</v>
      </c>
      <c r="G370" s="12">
        <v>66.739999999999995</v>
      </c>
      <c r="H370" s="12">
        <f t="shared" si="44"/>
        <v>81.569999999999993</v>
      </c>
      <c r="I370" s="12">
        <f t="shared" si="45"/>
        <v>1957.68</v>
      </c>
      <c r="J370" s="13">
        <f t="shared" si="43"/>
        <v>1.9565581154462773E-4</v>
      </c>
    </row>
    <row r="371" spans="1:10" ht="26.1" customHeight="1" x14ac:dyDescent="0.2">
      <c r="A371" s="9" t="s">
        <v>1028</v>
      </c>
      <c r="B371" s="11" t="s">
        <v>1029</v>
      </c>
      <c r="C371" s="9" t="s">
        <v>22</v>
      </c>
      <c r="D371" s="9" t="s">
        <v>1030</v>
      </c>
      <c r="E371" s="10" t="s">
        <v>67</v>
      </c>
      <c r="F371" s="11">
        <v>9</v>
      </c>
      <c r="G371" s="12">
        <v>54.6</v>
      </c>
      <c r="H371" s="12">
        <f t="shared" si="44"/>
        <v>66.73</v>
      </c>
      <c r="I371" s="12">
        <f t="shared" si="45"/>
        <v>600.57000000000005</v>
      </c>
      <c r="J371" s="13">
        <f t="shared" si="43"/>
        <v>6.0022583230843187E-5</v>
      </c>
    </row>
    <row r="372" spans="1:10" ht="26.1" customHeight="1" x14ac:dyDescent="0.2">
      <c r="A372" s="9" t="s">
        <v>1031</v>
      </c>
      <c r="B372" s="11" t="s">
        <v>1032</v>
      </c>
      <c r="C372" s="9" t="s">
        <v>22</v>
      </c>
      <c r="D372" s="9" t="s">
        <v>1033</v>
      </c>
      <c r="E372" s="10" t="s">
        <v>63</v>
      </c>
      <c r="F372" s="11">
        <v>940</v>
      </c>
      <c r="G372" s="12">
        <v>481.98</v>
      </c>
      <c r="H372" s="12">
        <f t="shared" si="44"/>
        <v>589.12</v>
      </c>
      <c r="I372" s="12">
        <f t="shared" si="45"/>
        <v>553772.80000000005</v>
      </c>
      <c r="J372" s="13">
        <f t="shared" si="43"/>
        <v>5.5345545030516141E-2</v>
      </c>
    </row>
    <row r="373" spans="1:10" ht="26.1" customHeight="1" x14ac:dyDescent="0.2">
      <c r="A373" s="9" t="s">
        <v>1034</v>
      </c>
      <c r="B373" s="11" t="s">
        <v>1035</v>
      </c>
      <c r="C373" s="9" t="s">
        <v>22</v>
      </c>
      <c r="D373" s="9" t="s">
        <v>1036</v>
      </c>
      <c r="E373" s="10" t="s">
        <v>63</v>
      </c>
      <c r="F373" s="11">
        <v>108</v>
      </c>
      <c r="G373" s="12">
        <v>302.94</v>
      </c>
      <c r="H373" s="12">
        <f t="shared" si="44"/>
        <v>370.28</v>
      </c>
      <c r="I373" s="12">
        <f t="shared" si="45"/>
        <v>39990.239999999998</v>
      </c>
      <c r="J373" s="13">
        <f t="shared" si="43"/>
        <v>3.9967322856975778E-3</v>
      </c>
    </row>
    <row r="374" spans="1:10" ht="26.1" customHeight="1" x14ac:dyDescent="0.2">
      <c r="A374" s="9" t="s">
        <v>1037</v>
      </c>
      <c r="B374" s="11" t="s">
        <v>1038</v>
      </c>
      <c r="C374" s="9" t="s">
        <v>22</v>
      </c>
      <c r="D374" s="9" t="s">
        <v>1039</v>
      </c>
      <c r="E374" s="10" t="s">
        <v>63</v>
      </c>
      <c r="F374" s="11">
        <v>162</v>
      </c>
      <c r="G374" s="12">
        <v>180.67</v>
      </c>
      <c r="H374" s="12">
        <f t="shared" si="44"/>
        <v>220.83</v>
      </c>
      <c r="I374" s="12">
        <f t="shared" si="45"/>
        <v>35774.46</v>
      </c>
      <c r="J374" s="13">
        <f t="shared" si="43"/>
        <v>3.575395878729324E-3</v>
      </c>
    </row>
    <row r="375" spans="1:10" ht="26.1" customHeight="1" x14ac:dyDescent="0.2">
      <c r="A375" s="9" t="s">
        <v>1040</v>
      </c>
      <c r="B375" s="11" t="s">
        <v>1041</v>
      </c>
      <c r="C375" s="9" t="s">
        <v>22</v>
      </c>
      <c r="D375" s="9" t="s">
        <v>1042</v>
      </c>
      <c r="E375" s="10" t="s">
        <v>63</v>
      </c>
      <c r="F375" s="11">
        <v>1410</v>
      </c>
      <c r="G375" s="12">
        <v>262.63</v>
      </c>
      <c r="H375" s="12">
        <f t="shared" si="44"/>
        <v>321.01</v>
      </c>
      <c r="I375" s="12">
        <f t="shared" si="45"/>
        <v>452624.1</v>
      </c>
      <c r="J375" s="13">
        <f t="shared" si="43"/>
        <v>4.5236471542926697E-2</v>
      </c>
    </row>
    <row r="376" spans="1:10" x14ac:dyDescent="0.2">
      <c r="A376" s="18"/>
      <c r="B376" s="18"/>
      <c r="C376" s="18"/>
      <c r="D376" s="18"/>
      <c r="E376" s="18"/>
      <c r="F376" s="18"/>
      <c r="G376" s="18"/>
      <c r="H376" s="18"/>
      <c r="I376" s="18"/>
      <c r="J376" s="18"/>
    </row>
    <row r="377" spans="1:10" x14ac:dyDescent="0.2">
      <c r="A377" s="23"/>
      <c r="B377" s="23"/>
      <c r="C377" s="23"/>
      <c r="D377" s="17"/>
      <c r="E377" s="16"/>
      <c r="F377" s="20" t="s">
        <v>1043</v>
      </c>
      <c r="G377" s="23"/>
      <c r="H377" s="24">
        <v>8279179.7599999998</v>
      </c>
      <c r="I377" s="23"/>
      <c r="J377" s="23"/>
    </row>
    <row r="378" spans="1:10" x14ac:dyDescent="0.2">
      <c r="A378" s="23"/>
      <c r="B378" s="23"/>
      <c r="C378" s="23"/>
      <c r="D378" s="17"/>
      <c r="E378" s="16"/>
      <c r="F378" s="20" t="s">
        <v>1044</v>
      </c>
      <c r="G378" s="23"/>
      <c r="H378" s="24">
        <v>1726554.21</v>
      </c>
      <c r="I378" s="23"/>
      <c r="J378" s="23"/>
    </row>
    <row r="379" spans="1:10" x14ac:dyDescent="0.2">
      <c r="A379" s="23"/>
      <c r="B379" s="23"/>
      <c r="C379" s="23"/>
      <c r="D379" s="17"/>
      <c r="E379" s="16"/>
      <c r="F379" s="20" t="s">
        <v>1045</v>
      </c>
      <c r="G379" s="23"/>
      <c r="H379" s="24">
        <v>10005733.970000001</v>
      </c>
      <c r="I379" s="23"/>
      <c r="J379" s="23"/>
    </row>
    <row r="380" spans="1:10" ht="60" customHeight="1" x14ac:dyDescent="0.2">
      <c r="A380" s="15"/>
      <c r="B380" s="15"/>
      <c r="C380" s="15"/>
      <c r="D380" s="15"/>
      <c r="E380" s="15"/>
      <c r="F380" s="15"/>
      <c r="G380" s="15"/>
      <c r="H380" s="15"/>
      <c r="I380" s="15"/>
      <c r="J380" s="15"/>
    </row>
    <row r="381" spans="1:10" ht="69.95" customHeight="1" x14ac:dyDescent="0.2">
      <c r="A381" s="25" t="s">
        <v>1046</v>
      </c>
      <c r="B381" s="22"/>
      <c r="C381" s="22"/>
      <c r="D381" s="22"/>
      <c r="E381" s="22"/>
      <c r="F381" s="22"/>
      <c r="G381" s="22"/>
      <c r="H381" s="22"/>
      <c r="I381" s="22"/>
      <c r="J381" s="22"/>
    </row>
  </sheetData>
  <mergeCells count="17">
    <mergeCell ref="A379:C379"/>
    <mergeCell ref="F379:G379"/>
    <mergeCell ref="H379:J379"/>
    <mergeCell ref="A381:J381"/>
    <mergeCell ref="A3:J3"/>
    <mergeCell ref="A377:C377"/>
    <mergeCell ref="F377:G377"/>
    <mergeCell ref="H377:J377"/>
    <mergeCell ref="A378:C378"/>
    <mergeCell ref="F378:G378"/>
    <mergeCell ref="H378:J378"/>
    <mergeCell ref="E1:F1"/>
    <mergeCell ref="G1:H1"/>
    <mergeCell ref="I1:J1"/>
    <mergeCell ref="E2:F2"/>
    <mergeCell ref="G2:H2"/>
    <mergeCell ref="I2:J2"/>
  </mergeCells>
  <pageMargins left="0.5" right="0.5" top="1" bottom="1" header="0.5" footer="0.5"/>
  <pageSetup paperSize="9" scale="75" fitToHeight="0" orientation="landscape" r:id="rId1"/>
  <headerFooter>
    <oddHeader>&amp;L &amp;C &amp;R</oddHeader>
    <oddFooter>&amp;L &amp;CDélcio Mueller
Engenheiro Civil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Délcio Mueller</cp:lastModifiedBy>
  <cp:revision>0</cp:revision>
  <cp:lastPrinted>2024-02-27T13:31:43Z</cp:lastPrinted>
  <dcterms:created xsi:type="dcterms:W3CDTF">2024-02-27T13:23:01Z</dcterms:created>
  <dcterms:modified xsi:type="dcterms:W3CDTF">2024-02-27T13:31:48Z</dcterms:modified>
</cp:coreProperties>
</file>